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INVENTAR 2025\Transmiterea INEGES 2025\Raportare 15 martie 2025-lucru\Finale 15.03.2025-lucru\"/>
    </mc:Choice>
  </mc:AlternateContent>
  <bookViews>
    <workbookView xWindow="28680" yWindow="-120" windowWidth="29040" windowHeight="17640"/>
  </bookViews>
  <sheets>
    <sheet name="Annex XII-Article 14" sheetId="2"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9" i="2" l="1"/>
  <c r="C20" i="2"/>
  <c r="C24" i="2"/>
  <c r="D24" i="2" l="1"/>
  <c r="E32" i="2"/>
  <c r="E31" i="2"/>
  <c r="E30" i="2"/>
  <c r="E29" i="2"/>
  <c r="E28" i="2"/>
  <c r="E27" i="2"/>
  <c r="E26" i="2"/>
  <c r="E23" i="2"/>
  <c r="E22" i="2"/>
  <c r="E21" i="2"/>
  <c r="E73" i="2" l="1"/>
  <c r="E67" i="2"/>
  <c r="E59" i="2"/>
  <c r="E57" i="2"/>
  <c r="D56" i="2"/>
  <c r="C56" i="2"/>
  <c r="E56" i="2" s="1"/>
  <c r="E49" i="2" l="1"/>
  <c r="D48" i="2"/>
  <c r="E48" i="2" s="1"/>
  <c r="C48" i="2"/>
  <c r="E47" i="2"/>
  <c r="E46" i="2"/>
  <c r="E45" i="2"/>
  <c r="E44" i="2"/>
  <c r="D43" i="2"/>
  <c r="E43" i="2" s="1"/>
  <c r="C43" i="2"/>
  <c r="E38" i="2"/>
  <c r="D25" i="2"/>
  <c r="C25" i="2"/>
  <c r="D20" i="2"/>
  <c r="E14" i="2"/>
  <c r="E13" i="2"/>
  <c r="E25" i="2" l="1"/>
  <c r="E20" i="2"/>
  <c r="C18" i="2"/>
  <c r="E24" i="2"/>
  <c r="D19" i="2"/>
  <c r="E19" i="2" l="1"/>
  <c r="D18" i="2"/>
  <c r="E18" i="2" s="1"/>
</calcChain>
</file>

<file path=xl/sharedStrings.xml><?xml version="1.0" encoding="utf-8"?>
<sst xmlns="http://schemas.openxmlformats.org/spreadsheetml/2006/main" count="195" uniqueCount="107">
  <si>
    <t>Allocation of verified emissions reported by installations and operators under Directive 2003/87/EC to source categories of the national greenhouse gas inventory</t>
  </si>
  <si>
    <t>Reporting year:</t>
  </si>
  <si>
    <t>Basis for data: verified ETS emissions and greenhouse gas emissions as reported in inventory submission for the year X-2</t>
  </si>
  <si>
    <t>Member State:</t>
  </si>
  <si>
    <t>1.A Fuel combustion activities, total</t>
  </si>
  <si>
    <t>1.A.1 Energy industries</t>
  </si>
  <si>
    <t>1.A.2. Manufacturing industries and construction</t>
  </si>
  <si>
    <t>1.A.3. Transport</t>
  </si>
  <si>
    <t>1.A.4 Other sectors</t>
  </si>
  <si>
    <t>1.B Fugitive emissions from Fuels</t>
  </si>
  <si>
    <t>1.C CO2 Transport and storage</t>
  </si>
  <si>
    <t>1.C.1 Transport of CO2</t>
  </si>
  <si>
    <t>1.C.2 Injection and storage</t>
  </si>
  <si>
    <t>2.A Mineral products</t>
  </si>
  <si>
    <t xml:space="preserve">2.B Chemical industry </t>
  </si>
  <si>
    <t>2.B.6 Titanium dioxide production</t>
  </si>
  <si>
    <t>2.B.8 Petrochemical and carbon black production</t>
  </si>
  <si>
    <t xml:space="preserve">2.C.2 Ferroalloys production </t>
  </si>
  <si>
    <t xml:space="preserve">2.C.3 Aluminium production </t>
  </si>
  <si>
    <t xml:space="preserve">2.C.4 Magnesium production </t>
  </si>
  <si>
    <t xml:space="preserve">2.C.5 Lead production </t>
  </si>
  <si>
    <t xml:space="preserve">2.C.6 Zinc production </t>
  </si>
  <si>
    <t>2.C.7 Other metal production</t>
  </si>
  <si>
    <t>2.C.3 Aluminium production</t>
  </si>
  <si>
    <t>Notation: x = reporting year</t>
  </si>
  <si>
    <t xml:space="preserve">  1.A.1.a Public electricity and heat production</t>
  </si>
  <si>
    <t xml:space="preserve">  1.A.1.b Petroleum refining</t>
  </si>
  <si>
    <t xml:space="preserve">  1.A.1.c Manufacture of solid fuels and other energy industries</t>
  </si>
  <si>
    <t xml:space="preserve">  1.A.2.a Iron and steel</t>
  </si>
  <si>
    <t xml:space="preserve">  1.A.2.b Non-ferrous metals</t>
  </si>
  <si>
    <t xml:space="preserve">  1.A.2.c Chemicals</t>
  </si>
  <si>
    <t xml:space="preserve">  1.A.2.d Pulp, paper and print</t>
  </si>
  <si>
    <t xml:space="preserve">  1.A.2.e Food processing, beverages and tobacco</t>
  </si>
  <si>
    <t xml:space="preserve">  1.A.2.f Non-metallic minerals</t>
  </si>
  <si>
    <t xml:space="preserve">  1.A.2.g Other</t>
  </si>
  <si>
    <t xml:space="preserve">  1.A.3.e Other transportation (pipeline transport)</t>
  </si>
  <si>
    <t xml:space="preserve">  1.A.4.a Commercial / Institutional</t>
  </si>
  <si>
    <t xml:space="preserve">  1.A.4.c Agriculture/ Forestry / Fisheries</t>
  </si>
  <si>
    <t>2.A.1 Cement Production</t>
  </si>
  <si>
    <t xml:space="preserve">2.B.7 Soda ash production </t>
  </si>
  <si>
    <t>2.C Metal production</t>
  </si>
  <si>
    <t>CO2 emissions</t>
  </si>
  <si>
    <t>Total emissions (CO2 -eq)</t>
  </si>
  <si>
    <t>N2O emissions</t>
  </si>
  <si>
    <t>PFC emissions</t>
  </si>
  <si>
    <t>Greenhouse gas emissions (for GHG inventory: total GHG emissions, including indirect CO2 emissions if reported, without LULUCF, and excluding emissions from domestic aviation; for Directive 2003/87/EC: GHG emissions from stationary installations under Article 2(1) of Directive 2003/87/EC)</t>
  </si>
  <si>
    <t>CO2 emissions (for GHG inventory: total CO2 emissions, including indirect CO2 emissions if reported, without LULUCF,, and excluding CO2 emissions from domestic aviation; for Directive 2003/87/EC: CO2 emissions from stationary installations under Article 2(1) of Directive 2003/87/EC)</t>
  </si>
  <si>
    <t>1.A Fuel combustion activities, stationary combustion</t>
  </si>
  <si>
    <t>Greenhouse gas inventory emissions
[kt CO2eq] (3)</t>
  </si>
  <si>
    <t>Verified emissions under Directive 2003/87/EC
[kt CO2eq] (3)(5)</t>
  </si>
  <si>
    <t>Ratio in %
(Verified emissions/ inventory emissions) (3)</t>
  </si>
  <si>
    <t>Comment (2)</t>
  </si>
  <si>
    <t>Iron and steel (for GHG inventory combined CRT categories 1.A.2.a+ 2.C.1 + 1.A.1.c and other relevant CRT categories that include emissions from iron and steel (e.g. 1A1a, 1B1) (4))</t>
  </si>
  <si>
    <t>1.C.3 Other</t>
  </si>
  <si>
    <t xml:space="preserve">2.A.2 Lime production </t>
  </si>
  <si>
    <t xml:space="preserve">2.A.3 Glass production </t>
  </si>
  <si>
    <t xml:space="preserve">2.A.4 Other process uses of carbonates </t>
  </si>
  <si>
    <t xml:space="preserve">2.B.1 Ammonia production </t>
  </si>
  <si>
    <t xml:space="preserve">2.B.3 Adipic acid production (CO2) </t>
  </si>
  <si>
    <t xml:space="preserve">2.B.4 Caprolactam, glyoxal and glyoxylic acid production </t>
  </si>
  <si>
    <t xml:space="preserve">2.B.5 Carbide production </t>
  </si>
  <si>
    <t xml:space="preserve">2.C.1 Iron and steel production </t>
  </si>
  <si>
    <t xml:space="preserve">2.B.2 Nitric acid production </t>
  </si>
  <si>
    <t xml:space="preserve">2.B.3 Adipic acid production </t>
  </si>
  <si>
    <t>2.B.4 Caprolactam, glyoxal and glyoxylic acid production</t>
  </si>
  <si>
    <t>Notes:</t>
  </si>
  <si>
    <t>(1) The allocation of verified emissions to disaggregated inventory categories at four digit level must be reported where such allocation of verified emissions is possible and emissions occur. The following notation keys should be used:
NO = not occurring; IE = included elsewhere; C = confidential;
Negligible = small amount of verified emissions may occur in respective CRT category, but amount is &lt; 5 % of the category.</t>
  </si>
  <si>
    <t>(2) The column comment should be used to give a brief summary of the checks performed and if a Member State wants to provide additional explanations with regard to the allocation reported.</t>
  </si>
  <si>
    <t>(3) Data to be reported up to one decimal point for kt and % values.</t>
  </si>
  <si>
    <t>(4) To be filled on the basis of combined CRT categories pertaining to ‘Iron and Steel’, to be determined individually by each Member State; the stated formula is for illustration purposes only.</t>
  </si>
  <si>
    <t>(5) In accordance with the scope set out in Article 2(1) of Directive 2003/87/EC of activities listed in Annex I to that Directive other than aviation activities, ‘maritime transport’ activities and activities only listed in that Annex for the purposes of Articles 14 and 15 of that Directive. CO2 emissions from the use of any biomass in stationary installations under Directive 2003/87/EC are accounted for as zero for the purposes of this Annex.’</t>
  </si>
  <si>
    <t>This is Annex II of the Commission Implementing Regulation (EU) 2024/1281 of 7 May 2024</t>
  </si>
  <si>
    <t>Annex XII: Reporting on consistency of reported emissions with data from the EU Emissions Trading System pursuant to Article 14</t>
  </si>
  <si>
    <t>Please see the comments below.</t>
  </si>
  <si>
    <t>The difference between GHG inventory emissions and Verified emissions is due to the different emission estimation methodologies.</t>
  </si>
  <si>
    <t>In this GHG inventory category, were taken into consideration the activity data from reports monitoring of economic operators under EU ETS scheme for the fuels (Other Bituminous Coal, Sub-bituminous Coal, Lignite, Coke Oven Coke, Refinery Gas, LPG, Transport Diesel, Residual Fuel Oil, Petroleum Coke, Heating and Other Gasoil and Natural Gas) and the activity data from Energy Balance provided by National Institute of Statistics for the fuels (Anthracite, Coking Coal, Patent Fuel, BKB/PB, Coke oven Gas, Blast furnance Gas, Peat, Crude Oil, Motor Gasoline, Aviation Gasoline, Kerosene Type Jet Fuel, Other Products, Natural Gas Liquids, Naphtha, Other Kerosene and White Spirit &amp; SBP). The difference between GHG inventory emissions and Verified emissions is due to the different emission estimation methodologies.</t>
  </si>
  <si>
    <t xml:space="preserve">The difference between GHG inventory emissions and Verified emissions is due to the different emission estimation methodologies.
Due to methodological provisions and compliance with reporting rules and to avoid double counting of inventory data, updates of activity data for natural gas and refinery gas have been made as described below:
- the amount of the Refinery Gas in the Energy sector-Stationary combustion-category 1.A.1.b Petroleum Refining Category-liquid fuels for the period 2014-2022 was reduced and it was added to the IPPU sector;
- the amount of Natural Gas from the Energy sector-Stationary combustion-category 1.A.1.b Petroleum Refining Category-gaseous fuels for the period 2003-2022 was reduced and added to the IPPU sector.
</t>
  </si>
  <si>
    <t>In this GHG inventory category, were taken into consideration the activity data from reports monitoring of economic operators under EU ETS scheme for the fuels (Transport Diesel and Natural Gas) and the activity data from Energy Balance provided by National Institute of Statistics for the fuels (Anthracite, Coking Coal, Patent Fuel, BKB/PB, Coke oven Gas, Blast furnance Gas, Peat, Crude Oil, Motor Gasoline, Aviation Gasoline, Kerosene Type Jet Fuel, Other Products, Natural Gas Liquids, Naphtha, Other Kerosene and White Spirit &amp; SBP). The difference between GHG inventory emissions and Verified emissions is due to the different emission estimation methodologies.</t>
  </si>
  <si>
    <t xml:space="preserve"> The difference between GHG inventory emissions and Verified emissions is due to the different emission estimation methodologies.</t>
  </si>
  <si>
    <t>In this GHG inventory category, were taken into consideration the activity data from reports monitoring of economic operators under EU ETS scheme for the fuels (Other Bituminous Coal, Sub-bituminous Coal, Lignite and Coke Oven Coke, Refinery Gas, LPG, Transport Diesel, Residual Fuel Oil, Petroleum Coke, Heating and Other Gasoil and Natural Gas) and the activity data from Energy Balance provided by National Institute of Statistics for the fuels (Anthracite, Coking Coal, Patent Fuel, BKB/PB, Coke oven Gas, Blast furnance Gas, Peat, Crude Oil, Motor Gasoline, Aviation Gasoline, Kerosene Type Jet Fuel, Other Products, Natural Gas Liquids, Naphtha, Other Kerosene and White Spirit &amp; SBP). The difference between GHG inventory emissions and Verified emissions is due to the different emission estimation methodologies.</t>
  </si>
  <si>
    <t>In this GHG inventory category, were taken into consideration the activity data from reports monitoring of economic operators under EU ETS scheme for the fuels (LPG, Transport Diesel and Natural Gas) and the activity data from Energy Balance provided by National Institute of Statistics for the fuels (Anthracite, Coking Coal, Patent Fuel, BKB/PB, Coke oven Gas, Blast furnance Gas, Peat, Crude Oil, Motor Gasoline, Aviation Gasoline, Kerosene Type Jet Fuel, Other Products, Natural Gas Liquids, Naphtha, Other Kerosene and White Spirit &amp; SBP). The difference between GHG inventory emissions and Verified emissions is due to the different emission estimation methodologies.</t>
  </si>
  <si>
    <t>In this GHG inventory category, were taken into consideration the activity data from reports monitoring of economic operators under EU ETS scheme for the fuel (Natural Gas) and the activity data from Energy Balance provided by National Institute of Statistics for the fuels (Anthracite, Coking Coal, Patent Fuel, BKB/PB, Coke oven Gas, Blast furnance Gas, Peat, Crude Oil, Motor Gasoline, Aviation Gasoline, Kerosene Type Jet Fuel, Other Products, Natural Gas Liquids, Naphtha, Other Kerosene and White Spirit &amp; SBP). The difference between GHG inventory emissions and Verified emissions is due to the different emission estimation methodologies.</t>
  </si>
  <si>
    <t>In this GHG inventory category, were taken into consideration the activity data from reports monitoring of economic operators under EU ETS scheme for the fuels (Residual Fuel Oil and Natural Gas) and the activity data from Energy Balance provided by National Institute of Statistics for the fuels (Anthracite, Coking Coal, Patent Fuel, BKB/PB, Coke oven Gas, Blast furnance Gas, Peat, Crude Oil, Motor Gasoline, Aviation Gasoline, Kerosene Type Jet Fuel, Other Products, Natural Gas Liquids, Naphtha, Other Kerosene and White Spirit &amp; SBP). The difference between GHG inventory emissions and Verified emissions is due to the different emission estimation methodologies.</t>
  </si>
  <si>
    <t>In this GHG inventory category, were taken into consideration the activity data from reports monitoring of economic operators under EU ETS scheme for the fuels (Coke Oven Coke, LPG, Transport Diesel, Residual Fuel Oil, Heating and Other Gasoil and Natural Gas) and the activity data from Energy Balance provided by National Institute of Statistics for the fuels (Anthracite, Coking Coal, Patent Fuel, BKB/PB, Coke oven Gas, Blast furnance Gas, Peat, Crude Oil, Motor Gasoline, Aviation Gasoline, Kerosene Type Jet Fuel, Other Products, Natural Gas Liquids, Naphtha, Other Kerosene and White Spirit &amp; SBP). The difference between GHG inventory emissions and Verified emissions is due to the different emission estimation methodologies.</t>
  </si>
  <si>
    <t>In this GHG inventory category, were taken into consideration the activity data from reports monitoring of economic operators under EU ETS scheme for the fuels (Other Bituminous Coal,Lignite and Coke Oven Coke, LPG, Transport Diesel, Residual Fuel Oil, Petroleum Coke, Heating and Other Gasoil and Natural Gas) and the activity data from Energy Balance provided by National Institute of Statistics for the fuels (Anthracite, Coking Coal, Patent Fuel, BKB/PB, Coke oven Gas, Blast furnance Gas, Peat, Crude Oil, Motor Gasoline, Aviation Gasoline, Kerosene Type Jet Fuel, Other Products, Natural Gas Liquids, Naphtha, Other Kerosene and White Spirit &amp; SBP). The difference between GHG inventory emissions and Verified emissions is due to the different emission estimation methodologies.</t>
  </si>
  <si>
    <t>In this GHG inventory category, were taken into consideration the activity data from reports monitoring of economic operators under EU ETS scheme for the fuels (Coke Oven Coke, Transport Diesel, Residual Fuel Oil, Heating and Other Gasoil and Natural Gas) and the activity data from Energy Balance provided by National Institute of Statistics for the fuels (Anthracite, Coking Coal, Patent Fuel, BKB/PB, Coke oven Gas, Blast furnance Gas, Peat, Crude Oil, Motor Gasoline, Aviation Gasoline, Kerosene Type Jet Fuel, Other Products, Natural Gas Liquids, Naphtha, Other Kerosene and White Spirit &amp; SBP). The difference between GHG inventory emissions and Verified emissions is due to the different emission estimation methodologies.</t>
  </si>
  <si>
    <t>NA</t>
  </si>
  <si>
    <t>In this GHG inventory category, were taken into consideration the activity data from reports monitoring of economic operators under EU ETS scheme for the fuels (Transport Diesel and Natural Gas) and the activity data from Energy Balance provided by National Institute of Statistics for the fuels (Anthracite, Coking Coal, Patent Fuel, BKB/PB, Coke oven Gas, Blast furnance Gas, Peat, Crude Oil, Motor Gasoline, Aviation Gasoline, Kerosene Type Jet Fuel, Other Products, Natural Gas Liquids, Naphtha, Other Kerosene and White Spirit &amp; SBP). 
The difference between GHG inventory emissions and Verified emissions is due to the different emission estimation methodologies.
Due to methodological provisions and compliance with reporting rules and to avoid double counting of inventory data, updates of activity data for natural gas and refinery gas have been made as described below:
- the amount of Natural Gas from the Energy sector-Stationary combustion-category 1.A.2.c Chemistry Category-gaseous fuels for the period 2014-2022 was reduced and was added to the IPPU sector.</t>
  </si>
  <si>
    <t>Romania</t>
  </si>
  <si>
    <t xml:space="preserve">The difference between emissions from the GHG inventory and verified emissions is due to different emission estimation methodologies. For NIR, the emission factor for clinker is calculated with the formula: EF clinker = 0.785 x CaO content (weight fraction) in clinker + 1.091 x MgO content (weight fraction) in clinker, which differs from the EU-ETS Monitoring Reports. For EU-ETS emissions, the conversion factor is also taken into account. </t>
  </si>
  <si>
    <t>NO</t>
  </si>
  <si>
    <t>The adipic acid production does not occur in Romania.</t>
  </si>
  <si>
    <t>The caprolactam, glyoxal and glyoxylic acid production does not occur in Romania.</t>
  </si>
  <si>
    <t>The titanium dioxide production does not occur in Romania.</t>
  </si>
  <si>
    <t>In 2023, the soda ash production does not occur in Romania.</t>
  </si>
  <si>
    <t>The ferroalloys production does not occur in Romania.</t>
  </si>
  <si>
    <t>The magnesium production does not occur in Romania.</t>
  </si>
  <si>
    <t>The other metal production does not occur in Romania.</t>
  </si>
  <si>
    <r>
      <t>The difference between GHG inventory emissions and Verified emissions is due to the different emission estimation methodologies:
In the EU-ETS methodology case the production capacity was applied and CO</t>
    </r>
    <r>
      <rPr>
        <vertAlign val="subscript"/>
        <sz val="11"/>
        <rFont val="Calibri"/>
        <family val="2"/>
        <scheme val="minor"/>
      </rPr>
      <t>2</t>
    </r>
    <r>
      <rPr>
        <sz val="11"/>
        <rFont val="Calibri"/>
        <family val="2"/>
        <scheme val="minor"/>
      </rPr>
      <t xml:space="preserve"> emissions are calculated based on mass balance (inputs minus outputs). 
For NIR, the data regarding the national production of iron and steel was used provided directly by the companies. The emissions of CO</t>
    </r>
    <r>
      <rPr>
        <vertAlign val="subscript"/>
        <sz val="11"/>
        <rFont val="Calibri"/>
        <family val="2"/>
        <scheme val="minor"/>
      </rPr>
      <t>2</t>
    </r>
    <r>
      <rPr>
        <sz val="11"/>
        <rFont val="Calibri"/>
        <family val="2"/>
        <scheme val="minor"/>
      </rPr>
      <t xml:space="preserve"> were calculated with the Tier 3 method based on the data provided by the economic units (on mass balance). For EAF, the emissions from the reduction agents used was not take into account, except the electrode consumption. These emissions are calculated and reported under Energy sector.</t>
    </r>
  </si>
  <si>
    <r>
      <t>The CO</t>
    </r>
    <r>
      <rPr>
        <vertAlign val="subscript"/>
        <sz val="11"/>
        <rFont val="Calibri"/>
        <family val="2"/>
        <scheme val="minor"/>
      </rPr>
      <t>2</t>
    </r>
    <r>
      <rPr>
        <sz val="11"/>
        <rFont val="Calibri"/>
        <family val="2"/>
        <scheme val="minor"/>
      </rPr>
      <t xml:space="preserve"> emissions data from aluminium production are similar.</t>
    </r>
  </si>
  <si>
    <r>
      <t>The difference between the emissions from the GHG inventory and the Verified emissions is due to the fact that in the case of the EU-ETS, the CO</t>
    </r>
    <r>
      <rPr>
        <vertAlign val="subscript"/>
        <sz val="11"/>
        <rFont val="Calibri"/>
        <family val="2"/>
        <scheme val="minor"/>
      </rPr>
      <t>2</t>
    </r>
    <r>
      <rPr>
        <sz val="11"/>
        <rFont val="Calibri"/>
        <family val="2"/>
        <scheme val="minor"/>
      </rPr>
      <t xml:space="preserve"> emissions are given by the emissions resulting from the burning of the coke deposited on the catalyst during the regeneration of the catalytic cracking and catalytic reforming catalyst and emissions from 1B2c - Energy - Fugitive Emissions - Burning emissions to Facla category, and for the NIR in the total emissions of CO</t>
    </r>
    <r>
      <rPr>
        <vertAlign val="subscript"/>
        <sz val="11"/>
        <rFont val="Calibri"/>
        <family val="2"/>
        <scheme val="minor"/>
      </rPr>
      <t>2</t>
    </r>
    <r>
      <rPr>
        <sz val="11"/>
        <rFont val="Calibri"/>
        <family val="2"/>
        <scheme val="minor"/>
      </rPr>
      <t xml:space="preserve"> are included in addition to the CO</t>
    </r>
    <r>
      <rPr>
        <vertAlign val="subscript"/>
        <sz val="11"/>
        <rFont val="Calibri"/>
        <family val="2"/>
        <scheme val="minor"/>
      </rPr>
      <t>2</t>
    </r>
    <r>
      <rPr>
        <sz val="11"/>
        <rFont val="Calibri"/>
        <family val="2"/>
        <scheme val="minor"/>
      </rPr>
      <t xml:space="preserve"> emissions resulting from the burning of the coke deposited on the catalyst during the regeneration of the catalytic cracking and catalytic reforming catalyst and the CO</t>
    </r>
    <r>
      <rPr>
        <vertAlign val="subscript"/>
        <sz val="11"/>
        <rFont val="Calibri"/>
        <family val="2"/>
        <scheme val="minor"/>
      </rPr>
      <t>2</t>
    </r>
    <r>
      <rPr>
        <sz val="11"/>
        <rFont val="Calibri"/>
        <family val="2"/>
        <scheme val="minor"/>
      </rPr>
      <t xml:space="preserve"> emissions resulting from the oil produced, oil refined, gas produced, gas produced and processed, gas supplied from 1.B.2 Oil and Natural Gas and Other Emissions from Energy Production subsector.</t>
    </r>
  </si>
  <si>
    <r>
      <t>The difference between GHG inventory emissions and Verified emissions is due to the different emission estimation methodologies. In the EU-ETS methodology case, CO</t>
    </r>
    <r>
      <rPr>
        <vertAlign val="subscript"/>
        <sz val="11"/>
        <rFont val="Calibri"/>
        <family val="2"/>
        <scheme val="minor"/>
      </rPr>
      <t>2</t>
    </r>
    <r>
      <rPr>
        <sz val="11"/>
        <rFont val="Calibri"/>
        <family val="2"/>
        <scheme val="minor"/>
      </rPr>
      <t xml:space="preserve"> emissions are calculated based on consumption of row materials.
For NIR, CO</t>
    </r>
    <r>
      <rPr>
        <vertAlign val="subscript"/>
        <sz val="11"/>
        <rFont val="Calibri"/>
        <family val="2"/>
        <scheme val="minor"/>
      </rPr>
      <t>2</t>
    </r>
    <r>
      <rPr>
        <sz val="11"/>
        <rFont val="Calibri"/>
        <family val="2"/>
        <scheme val="minor"/>
      </rPr>
      <t xml:space="preserve"> emissions are calculated based on production of lime (commercial lime producers and captive producers). </t>
    </r>
  </si>
  <si>
    <r>
      <t>The difference between GHG inventory emissions and Verified emissions is due to the different emission estimation methodologies.
In accordance with EU-ETS methodology, the data used are coming from the installations with a production capacity exceeding 20 tonnes of glass /day. CO</t>
    </r>
    <r>
      <rPr>
        <vertAlign val="subscript"/>
        <sz val="11"/>
        <rFont val="Calibri"/>
        <family val="2"/>
        <scheme val="minor"/>
      </rPr>
      <t>2</t>
    </r>
    <r>
      <rPr>
        <sz val="11"/>
        <rFont val="Calibri"/>
        <family val="2"/>
        <scheme val="minor"/>
      </rPr>
      <t xml:space="preserve"> emissions are calculated based on the consumption of raw materials (limestone, dolomite, soda ash);
For NIR, CO</t>
    </r>
    <r>
      <rPr>
        <vertAlign val="subscript"/>
        <sz val="11"/>
        <rFont val="Calibri"/>
        <family val="2"/>
        <scheme val="minor"/>
      </rPr>
      <t>2</t>
    </r>
    <r>
      <rPr>
        <sz val="11"/>
        <rFont val="Calibri"/>
        <family val="2"/>
        <scheme val="minor"/>
      </rPr>
      <t xml:space="preserve"> emissions are calculated based on the amount of melted glass and the cullet ratio of glass reintroduced into the system provided by the economic operators.
</t>
    </r>
  </si>
  <si>
    <r>
      <t>In accordance with EU-ETS methodology, the data regarding the limestone and dolomite use are coming from the ceramics plants and flue gas desulphurization plants; CO</t>
    </r>
    <r>
      <rPr>
        <vertAlign val="subscript"/>
        <sz val="11"/>
        <rFont val="Calibri"/>
        <family val="2"/>
        <scheme val="minor"/>
      </rPr>
      <t>2</t>
    </r>
    <r>
      <rPr>
        <sz val="11"/>
        <rFont val="Calibri"/>
        <family val="2"/>
        <scheme val="minor"/>
      </rPr>
      <t xml:space="preserve"> emissions are calculated based on the consumption of raw materials;
For NIR, the data provide from pulp and paper producers, ceramics plants and flue gas desulphurization plants. For NIR the data regarding the soda ash use are provided from pulp and paper producers, chemicals producers, flue gas desulphurization plants, water treatment, soap and detergents producers. CO</t>
    </r>
    <r>
      <rPr>
        <vertAlign val="subscript"/>
        <sz val="11"/>
        <rFont val="Calibri"/>
        <family val="2"/>
        <scheme val="minor"/>
      </rPr>
      <t>2</t>
    </r>
    <r>
      <rPr>
        <sz val="11"/>
        <rFont val="Calibri"/>
        <family val="2"/>
        <scheme val="minor"/>
      </rPr>
      <t xml:space="preserve"> emissions are calculated based on the consumption of raw materials (limestone, dolomite, clay, fly ash and other additives consumptions) (ETS + non-ETS operators).
</t>
    </r>
  </si>
  <si>
    <r>
      <t>The N</t>
    </r>
    <r>
      <rPr>
        <vertAlign val="subscript"/>
        <sz val="11"/>
        <rFont val="Calibri"/>
        <family val="2"/>
        <scheme val="minor"/>
      </rPr>
      <t>2</t>
    </r>
    <r>
      <rPr>
        <sz val="11"/>
        <rFont val="Calibri"/>
        <family val="2"/>
        <scheme val="minor"/>
      </rPr>
      <t>O emissions data are similar.</t>
    </r>
  </si>
  <si>
    <t>The PFC emissions data are similar.</t>
  </si>
  <si>
    <r>
      <t>For the Ammonia Production, the difference between GHG inventory emissions and Verified emissions is due to the different emission estimation methodologies. 
• For NIR, according to the IPCC 2006 methodology, CO</t>
    </r>
    <r>
      <rPr>
        <vertAlign val="subscript"/>
        <sz val="11"/>
        <rFont val="Calibri"/>
        <family val="2"/>
        <scheme val="minor"/>
      </rPr>
      <t>2</t>
    </r>
    <r>
      <rPr>
        <sz val="11"/>
        <rFont val="Calibri"/>
        <family val="2"/>
        <scheme val="minor"/>
      </rPr>
      <t xml:space="preserve"> emissions for 2B1 category are calculated based on energy and non-energy use of natural gas. For 2023, the data on the amount of natural gas used as fuel in the ammonia production plant was taken directly from the operators. CO</t>
    </r>
    <r>
      <rPr>
        <vertAlign val="subscript"/>
        <sz val="11"/>
        <rFont val="Calibri"/>
        <family val="2"/>
        <scheme val="minor"/>
      </rPr>
      <t>2</t>
    </r>
    <r>
      <rPr>
        <sz val="11"/>
        <rFont val="Calibri"/>
        <family val="2"/>
        <scheme val="minor"/>
      </rPr>
      <t xml:space="preserve"> emissions from the use of natural gas as fuel were calculated on the basis of the emission factors and net calorific values country specific from the Energy sector. From CO</t>
    </r>
    <r>
      <rPr>
        <vertAlign val="subscript"/>
        <sz val="11"/>
        <rFont val="Calibri"/>
        <family val="2"/>
        <scheme val="minor"/>
      </rPr>
      <t>2</t>
    </r>
    <r>
      <rPr>
        <sz val="11"/>
        <rFont val="Calibri"/>
        <family val="2"/>
        <scheme val="minor"/>
      </rPr>
      <t xml:space="preserve"> emissions from ammonia production are subtracted the CO</t>
    </r>
    <r>
      <rPr>
        <vertAlign val="subscript"/>
        <sz val="11"/>
        <rFont val="Calibri"/>
        <family val="2"/>
        <scheme val="minor"/>
      </rPr>
      <t>2</t>
    </r>
    <r>
      <rPr>
        <sz val="11"/>
        <rFont val="Calibri"/>
        <family val="2"/>
        <scheme val="minor"/>
      </rPr>
      <t xml:space="preserve"> amount used for production of CaCO</t>
    </r>
    <r>
      <rPr>
        <vertAlign val="subscript"/>
        <sz val="11"/>
        <rFont val="Calibri"/>
        <family val="2"/>
        <scheme val="minor"/>
      </rPr>
      <t>3</t>
    </r>
    <r>
      <rPr>
        <sz val="11"/>
        <rFont val="Calibri"/>
        <family val="2"/>
        <scheme val="minor"/>
      </rPr>
      <t xml:space="preserve"> precipitate obtained in the technological process of producing complex fertilizers (reported under 3.G.1 category).
For 2023: 
Total CO</t>
    </r>
    <r>
      <rPr>
        <vertAlign val="subscript"/>
        <sz val="11"/>
        <rFont val="Calibri"/>
        <family val="2"/>
        <scheme val="minor"/>
      </rPr>
      <t>2</t>
    </r>
    <r>
      <rPr>
        <sz val="11"/>
        <rFont val="Calibri"/>
        <family val="2"/>
        <scheme val="minor"/>
      </rPr>
      <t xml:space="preserve"> emissions = 50.508 kt (CO</t>
    </r>
    <r>
      <rPr>
        <vertAlign val="subscript"/>
        <sz val="11"/>
        <rFont val="Calibri"/>
        <family val="2"/>
        <scheme val="minor"/>
      </rPr>
      <t>2</t>
    </r>
    <r>
      <rPr>
        <sz val="11"/>
        <rFont val="Calibri"/>
        <family val="2"/>
        <scheme val="minor"/>
      </rPr>
      <t xml:space="preserve"> emissions from non-energy use) + 58.176 kt (CO</t>
    </r>
    <r>
      <rPr>
        <vertAlign val="subscript"/>
        <sz val="11"/>
        <rFont val="Calibri"/>
        <family val="2"/>
        <scheme val="minor"/>
      </rPr>
      <t>2</t>
    </r>
    <r>
      <rPr>
        <sz val="11"/>
        <rFont val="Calibri"/>
        <family val="2"/>
        <scheme val="minor"/>
      </rPr>
      <t xml:space="preserve"> emissions from energy use) – 10.604 kt (the CO</t>
    </r>
    <r>
      <rPr>
        <vertAlign val="subscript"/>
        <sz val="11"/>
        <rFont val="Calibri"/>
        <family val="2"/>
        <scheme val="minor"/>
      </rPr>
      <t>2</t>
    </r>
    <r>
      <rPr>
        <sz val="11"/>
        <rFont val="Calibri"/>
        <family val="2"/>
        <scheme val="minor"/>
      </rPr>
      <t xml:space="preserve"> amount used for production of CaCO</t>
    </r>
    <r>
      <rPr>
        <vertAlign val="subscript"/>
        <sz val="11"/>
        <rFont val="Calibri"/>
        <family val="2"/>
        <scheme val="minor"/>
      </rPr>
      <t>3</t>
    </r>
    <r>
      <rPr>
        <sz val="11"/>
        <rFont val="Calibri"/>
        <family val="2"/>
        <scheme val="minor"/>
      </rPr>
      <t xml:space="preserve"> precipitate obtained in the technological process of producing complex fertilizers)
Total CO</t>
    </r>
    <r>
      <rPr>
        <vertAlign val="subscript"/>
        <sz val="11"/>
        <rFont val="Calibri"/>
        <family val="2"/>
        <scheme val="minor"/>
      </rPr>
      <t>2</t>
    </r>
    <r>
      <rPr>
        <sz val="11"/>
        <rFont val="Calibri"/>
        <family val="2"/>
        <scheme val="minor"/>
      </rPr>
      <t xml:space="preserve"> emissions = 98.081 kt
The amount of natural gas used as fuel in the ammonia production process, which led to the amount of CO</t>
    </r>
    <r>
      <rPr>
        <vertAlign val="subscript"/>
        <sz val="11"/>
        <rFont val="Calibri"/>
        <family val="2"/>
        <scheme val="minor"/>
      </rPr>
      <t>2</t>
    </r>
    <r>
      <rPr>
        <sz val="11"/>
        <rFont val="Calibri"/>
        <family val="2"/>
        <scheme val="minor"/>
      </rPr>
      <t xml:space="preserve"> emissions of 58.25 kt, was deducted from the Energy sector of category 1A.2.c to avoid double counting.
• For EU-ETS, CO</t>
    </r>
    <r>
      <rPr>
        <vertAlign val="subscript"/>
        <sz val="11"/>
        <rFont val="Calibri"/>
        <family val="2"/>
        <scheme val="minor"/>
      </rPr>
      <t>2</t>
    </r>
    <r>
      <rPr>
        <sz val="11"/>
        <rFont val="Calibri"/>
        <family val="2"/>
        <scheme val="minor"/>
      </rPr>
      <t xml:space="preserve"> emissions for 2B1 category are calculated based on non-energy use of natural gas from which are subtracted the CO</t>
    </r>
    <r>
      <rPr>
        <vertAlign val="subscript"/>
        <sz val="11"/>
        <rFont val="Calibri"/>
        <family val="2"/>
        <scheme val="minor"/>
      </rPr>
      <t>2</t>
    </r>
    <r>
      <rPr>
        <sz val="11"/>
        <rFont val="Calibri"/>
        <family val="2"/>
        <scheme val="minor"/>
      </rPr>
      <t xml:space="preserve"> amount used for production of CaCO</t>
    </r>
    <r>
      <rPr>
        <vertAlign val="subscript"/>
        <sz val="11"/>
        <rFont val="Calibri"/>
        <family val="2"/>
        <scheme val="minor"/>
      </rPr>
      <t>3</t>
    </r>
    <r>
      <rPr>
        <sz val="11"/>
        <rFont val="Calibri"/>
        <family val="2"/>
        <scheme val="minor"/>
      </rPr>
      <t xml:space="preserve"> precipitate obtained in the technological process of producing complex fertilizers. 
CO</t>
    </r>
    <r>
      <rPr>
        <vertAlign val="subscript"/>
        <sz val="11"/>
        <rFont val="Calibri"/>
        <family val="2"/>
        <scheme val="minor"/>
      </rPr>
      <t>2</t>
    </r>
    <r>
      <rPr>
        <sz val="11"/>
        <rFont val="Calibri"/>
        <family val="2"/>
        <scheme val="minor"/>
      </rPr>
      <t xml:space="preserve"> emissions resulting from the energy use of natural gas in ammonia production are allocated to category 1A2c - Energy - Chemicals.
Total CO</t>
    </r>
    <r>
      <rPr>
        <vertAlign val="subscript"/>
        <sz val="11"/>
        <rFont val="Calibri"/>
        <family val="2"/>
        <scheme val="minor"/>
      </rPr>
      <t>2</t>
    </r>
    <r>
      <rPr>
        <sz val="11"/>
        <rFont val="Calibri"/>
        <family val="2"/>
        <scheme val="minor"/>
      </rPr>
      <t xml:space="preserve"> emissions = 50.508 kt – 10.604 kt = 39.904 kt
In accordance with Regulation (EU) No 2066/2018 on the monitoring and reporting of greenhouse gas emissions pursuant to Directive 2003/87/EC of the European Parliament and of the Council and amending Regulation (EU) no. 601/2012 of the Commission, for Ammonia Production CO</t>
    </r>
    <r>
      <rPr>
        <vertAlign val="subscript"/>
        <sz val="11"/>
        <rFont val="Calibri"/>
        <family val="2"/>
        <scheme val="minor"/>
      </rPr>
      <t>2</t>
    </r>
    <r>
      <rPr>
        <sz val="11"/>
        <rFont val="Calibri"/>
        <family val="2"/>
        <scheme val="minor"/>
      </rPr>
      <t xml:space="preserve"> emissions that are used for urea production are not deducted from the total emissions of the installation, the related amount of CO</t>
    </r>
    <r>
      <rPr>
        <vertAlign val="subscript"/>
        <sz val="11"/>
        <rFont val="Calibri"/>
        <family val="2"/>
        <scheme val="minor"/>
      </rPr>
      <t>2</t>
    </r>
    <r>
      <rPr>
        <sz val="11"/>
        <rFont val="Calibri"/>
        <family val="2"/>
        <scheme val="minor"/>
      </rPr>
      <t xml:space="preserve"> shall be considered as emitted by the installation producing the CO</t>
    </r>
    <r>
      <rPr>
        <vertAlign val="subscript"/>
        <sz val="11"/>
        <rFont val="Calibri"/>
        <family val="2"/>
        <scheme val="minor"/>
      </rPr>
      <t>2</t>
    </r>
    <r>
      <rPr>
        <sz val="1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</si>
</sst>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4"/>
      <color theme="1"/>
      <name val="Calibri"/>
      <family val="2"/>
      <scheme val="minor"/>
    </font>
    <font>
      <b/>
      <sz val="16"/>
      <color theme="1"/>
      <name val="Calibri"/>
      <family val="2"/>
      <scheme val="minor"/>
    </font>
    <font>
      <i/>
      <sz val="11"/>
      <color theme="1"/>
      <name val="Calibri"/>
      <family val="2"/>
      <scheme val="minor"/>
    </font>
    <font>
      <b/>
      <sz val="11"/>
      <name val="Calibri"/>
      <family val="2"/>
      <scheme val="minor"/>
    </font>
    <font>
      <sz val="11"/>
      <name val="Calibri"/>
      <family val="2"/>
      <scheme val="minor"/>
    </font>
    <font>
      <vertAlign val="subscript"/>
      <sz val="11"/>
      <name val="Calibri"/>
      <family val="2"/>
      <scheme val="minor"/>
    </font>
    <font>
      <sz val="11"/>
      <name val="Times New Roman"/>
      <family val="1"/>
    </font>
    <font>
      <b/>
      <sz val="14"/>
      <name val="Calibri"/>
      <family val="2"/>
      <scheme val="minor"/>
    </font>
  </fonts>
  <fills count="4">
    <fill>
      <patternFill patternType="none"/>
    </fill>
    <fill>
      <patternFill patternType="gray125"/>
    </fill>
    <fill>
      <patternFill patternType="solid">
        <fgColor theme="0"/>
        <bgColor indexed="64"/>
      </patternFill>
    </fill>
    <fill>
      <patternFill patternType="solid">
        <fgColor theme="4"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1" xfId="0" applyBorder="1"/>
    <xf numFmtId="0" fontId="0" fillId="3" borderId="1" xfId="0" applyFill="1" applyBorder="1" applyAlignment="1">
      <alignment wrapText="1"/>
    </xf>
    <xf numFmtId="0" fontId="0" fillId="3" borderId="1" xfId="0" applyFill="1" applyBorder="1" applyAlignment="1">
      <alignment horizontal="right"/>
    </xf>
    <xf numFmtId="0" fontId="0" fillId="2" borderId="1" xfId="0" applyFill="1" applyBorder="1"/>
    <xf numFmtId="0" fontId="3" fillId="0" borderId="0" xfId="0" applyFont="1"/>
    <xf numFmtId="0" fontId="0" fillId="0" borderId="0" xfId="0" applyAlignment="1">
      <alignment horizontal="center"/>
    </xf>
    <xf numFmtId="4" fontId="4" fillId="0" borderId="1" xfId="0" applyNumberFormat="1" applyFont="1" applyBorder="1" applyAlignment="1">
      <alignment horizontal="right"/>
    </xf>
    <xf numFmtId="10" fontId="4" fillId="0" borderId="1" xfId="0" applyNumberFormat="1" applyFont="1" applyBorder="1"/>
    <xf numFmtId="4" fontId="5" fillId="0" borderId="1" xfId="0" applyNumberFormat="1" applyFont="1" applyFill="1" applyBorder="1" applyAlignment="1">
      <alignment horizontal="right"/>
    </xf>
    <xf numFmtId="4" fontId="5" fillId="0" borderId="1" xfId="0" applyNumberFormat="1" applyFont="1" applyBorder="1" applyAlignment="1">
      <alignment horizontal="right"/>
    </xf>
    <xf numFmtId="10" fontId="5" fillId="0" borderId="1" xfId="0" applyNumberFormat="1" applyFont="1" applyBorder="1"/>
    <xf numFmtId="4" fontId="4" fillId="0" borderId="1" xfId="0" applyNumberFormat="1" applyFont="1" applyBorder="1" applyAlignment="1">
      <alignment horizontal="right" indent="1"/>
    </xf>
    <xf numFmtId="3" fontId="4" fillId="0" borderId="1" xfId="0" applyNumberFormat="1" applyFont="1" applyBorder="1" applyAlignment="1">
      <alignment horizontal="left" indent="1"/>
    </xf>
    <xf numFmtId="0" fontId="4" fillId="0" borderId="1" xfId="0" applyFont="1" applyBorder="1" applyAlignment="1">
      <alignment horizontal="left" indent="1"/>
    </xf>
    <xf numFmtId="4" fontId="5" fillId="0" borderId="1" xfId="0" applyNumberFormat="1" applyFont="1" applyBorder="1" applyAlignment="1">
      <alignment horizontal="right" indent="1"/>
    </xf>
    <xf numFmtId="3" fontId="5" fillId="0" borderId="1" xfId="0" applyNumberFormat="1" applyFont="1" applyBorder="1" applyAlignment="1">
      <alignment horizontal="left" indent="1"/>
    </xf>
    <xf numFmtId="0" fontId="5" fillId="0" borderId="1" xfId="0" applyFont="1" applyBorder="1" applyAlignment="1">
      <alignment horizontal="left" indent="1"/>
    </xf>
    <xf numFmtId="4" fontId="4" fillId="0" borderId="1" xfId="0" applyNumberFormat="1" applyFont="1" applyFill="1" applyBorder="1" applyAlignment="1">
      <alignment horizontal="right" indent="1"/>
    </xf>
    <xf numFmtId="4" fontId="5" fillId="0" borderId="1" xfId="0" applyNumberFormat="1" applyFont="1" applyFill="1" applyBorder="1" applyAlignment="1">
      <alignment horizontal="right" indent="1"/>
    </xf>
    <xf numFmtId="0" fontId="5" fillId="0" borderId="1" xfId="0" applyFont="1" applyBorder="1" applyAlignment="1">
      <alignment horizontal="left" vertical="top" wrapText="1"/>
    </xf>
    <xf numFmtId="10" fontId="5" fillId="0" borderId="1" xfId="0" applyNumberFormat="1" applyFont="1" applyBorder="1" applyAlignment="1">
      <alignment horizontal="right"/>
    </xf>
    <xf numFmtId="0" fontId="5" fillId="0" borderId="1" xfId="0" applyFont="1" applyBorder="1" applyAlignment="1">
      <alignment wrapText="1"/>
    </xf>
    <xf numFmtId="0" fontId="5" fillId="0" borderId="1" xfId="0" applyFont="1" applyBorder="1" applyAlignment="1"/>
    <xf numFmtId="3" fontId="5" fillId="0" borderId="1" xfId="0" applyNumberFormat="1" applyFont="1" applyBorder="1" applyAlignment="1">
      <alignment horizontal="right" indent="1"/>
    </xf>
    <xf numFmtId="0" fontId="5" fillId="0" borderId="1" xfId="0" applyFont="1" applyBorder="1"/>
    <xf numFmtId="0" fontId="5" fillId="0" borderId="1" xfId="0" applyFont="1" applyBorder="1" applyAlignment="1">
      <alignment vertical="center" wrapText="1"/>
    </xf>
    <xf numFmtId="0" fontId="5" fillId="0" borderId="1" xfId="0" applyFont="1" applyBorder="1" applyAlignment="1">
      <alignment vertical="top" wrapText="1"/>
    </xf>
    <xf numFmtId="0" fontId="0" fillId="0" borderId="1" xfId="0" applyBorder="1" applyAlignment="1">
      <alignment horizontal="right"/>
    </xf>
    <xf numFmtId="4" fontId="7" fillId="0" borderId="1" xfId="0" applyNumberFormat="1" applyFont="1" applyBorder="1" applyAlignment="1">
      <alignment horizontal="right"/>
    </xf>
    <xf numFmtId="4" fontId="5" fillId="0" borderId="1" xfId="0" applyNumberFormat="1" applyFont="1" applyBorder="1"/>
    <xf numFmtId="0" fontId="5" fillId="0" borderId="0" xfId="0" applyFont="1"/>
    <xf numFmtId="0" fontId="5" fillId="3" borderId="1" xfId="0" applyFont="1" applyFill="1" applyBorder="1" applyAlignment="1">
      <alignment wrapText="1"/>
    </xf>
    <xf numFmtId="0" fontId="2" fillId="2" borderId="0" xfId="0" applyFont="1" applyFill="1" applyAlignment="1">
      <alignment horizontal="left" vertical="top" wrapText="1"/>
    </xf>
    <xf numFmtId="0" fontId="1"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0" fillId="0" borderId="0" xfId="0" applyAlignment="1">
      <alignment horizontal="left" wrapText="1"/>
    </xf>
    <xf numFmtId="0" fontId="0" fillId="0" borderId="0" xfId="0" applyAlignment="1">
      <alignment horizontal="left"/>
    </xf>
    <xf numFmtId="0" fontId="0" fillId="0" borderId="0" xfId="0" applyAlignment="1">
      <alignment horizontal="left" vertical="top" wrapText="1"/>
    </xf>
    <xf numFmtId="0" fontId="4" fillId="0" borderId="1" xfId="0" applyFont="1" applyBorder="1"/>
    <xf numFmtId="0" fontId="5" fillId="0" borderId="1" xfId="0" applyFont="1" applyBorder="1" applyAlignment="1">
      <alignment horizontal="left" indent="2"/>
    </xf>
    <xf numFmtId="0" fontId="5" fillId="0" borderId="1" xfId="0" applyFont="1" applyBorder="1" applyAlignment="1">
      <alignment horizontal="left" wrapText="1" indent="2"/>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82"/>
  <sheetViews>
    <sheetView showGridLines="0" tabSelected="1" topLeftCell="A54" zoomScale="90" zoomScaleNormal="90" workbookViewId="0">
      <selection activeCell="C13" sqref="C13"/>
    </sheetView>
  </sheetViews>
  <sheetFormatPr defaultColWidth="10.85546875" defaultRowHeight="15" x14ac:dyDescent="0.25"/>
  <cols>
    <col min="1" max="1" width="4.140625" customWidth="1"/>
    <col min="2" max="2" width="68.42578125" customWidth="1"/>
    <col min="3" max="5" width="20.5703125" customWidth="1"/>
    <col min="6" max="6" width="114.5703125" customWidth="1"/>
  </cols>
  <sheetData>
    <row r="2" spans="2:6" ht="42" customHeight="1" x14ac:dyDescent="0.25">
      <c r="B2" s="33" t="s">
        <v>72</v>
      </c>
      <c r="C2" s="33"/>
      <c r="D2" s="33"/>
      <c r="E2" s="33"/>
      <c r="F2" s="33"/>
    </row>
    <row r="3" spans="2:6" x14ac:dyDescent="0.25">
      <c r="B3" s="6" t="s">
        <v>71</v>
      </c>
    </row>
    <row r="5" spans="2:6" x14ac:dyDescent="0.25">
      <c r="B5" s="1" t="s">
        <v>0</v>
      </c>
    </row>
    <row r="6" spans="2:6" x14ac:dyDescent="0.25">
      <c r="B6" s="3" t="s">
        <v>3</v>
      </c>
      <c r="C6" s="28" t="s">
        <v>88</v>
      </c>
    </row>
    <row r="7" spans="2:6" x14ac:dyDescent="0.25">
      <c r="B7" s="3" t="s">
        <v>1</v>
      </c>
      <c r="C7" s="1">
        <v>2025</v>
      </c>
    </row>
    <row r="8" spans="2:6" x14ac:dyDescent="0.25">
      <c r="B8" s="4" t="s">
        <v>2</v>
      </c>
    </row>
    <row r="11" spans="2:6" ht="18.75" x14ac:dyDescent="0.25">
      <c r="B11" s="34" t="s">
        <v>42</v>
      </c>
      <c r="C11" s="34"/>
      <c r="D11" s="34"/>
      <c r="E11" s="34"/>
      <c r="F11" s="34"/>
    </row>
    <row r="12" spans="2:6" ht="60" x14ac:dyDescent="0.25">
      <c r="B12" s="2"/>
      <c r="C12" s="2" t="s">
        <v>48</v>
      </c>
      <c r="D12" s="2" t="s">
        <v>49</v>
      </c>
      <c r="E12" s="2" t="s">
        <v>50</v>
      </c>
      <c r="F12" s="2" t="s">
        <v>51</v>
      </c>
    </row>
    <row r="13" spans="2:6" ht="63" customHeight="1" x14ac:dyDescent="0.25">
      <c r="B13" s="22" t="s">
        <v>45</v>
      </c>
      <c r="C13" s="30">
        <v>103744.44022921585</v>
      </c>
      <c r="D13" s="30">
        <v>23835.072</v>
      </c>
      <c r="E13" s="11">
        <f>D13/C13</f>
        <v>0.2297479455027964</v>
      </c>
      <c r="F13" s="25" t="s">
        <v>73</v>
      </c>
    </row>
    <row r="14" spans="2:6" ht="60" x14ac:dyDescent="0.25">
      <c r="B14" s="22" t="s">
        <v>46</v>
      </c>
      <c r="C14" s="30">
        <v>67748.958367789164</v>
      </c>
      <c r="D14" s="30">
        <v>23835.072</v>
      </c>
      <c r="E14" s="11">
        <f>D14/C14</f>
        <v>0.35181458983629543</v>
      </c>
      <c r="F14" s="25" t="s">
        <v>73</v>
      </c>
    </row>
    <row r="15" spans="2:6" x14ac:dyDescent="0.25">
      <c r="B15" s="31"/>
      <c r="C15" s="31"/>
      <c r="D15" s="31"/>
      <c r="E15" s="31"/>
      <c r="F15" s="31"/>
    </row>
    <row r="16" spans="2:6" ht="18.75" x14ac:dyDescent="0.25">
      <c r="B16" s="35" t="s">
        <v>41</v>
      </c>
      <c r="C16" s="35"/>
      <c r="D16" s="35"/>
      <c r="E16" s="35"/>
      <c r="F16" s="35"/>
    </row>
    <row r="17" spans="2:6" ht="60" x14ac:dyDescent="0.25">
      <c r="B17" s="32"/>
      <c r="C17" s="32" t="s">
        <v>48</v>
      </c>
      <c r="D17" s="32" t="s">
        <v>49</v>
      </c>
      <c r="E17" s="32" t="s">
        <v>50</v>
      </c>
      <c r="F17" s="32" t="s">
        <v>51</v>
      </c>
    </row>
    <row r="18" spans="2:6" ht="23.25" customHeight="1" x14ac:dyDescent="0.25">
      <c r="B18" s="39" t="s">
        <v>4</v>
      </c>
      <c r="C18" s="7">
        <f>C19+C38</f>
        <v>60189.652921727175</v>
      </c>
      <c r="D18" s="7">
        <f>D19+D38</f>
        <v>18181.254255914246</v>
      </c>
      <c r="E18" s="8">
        <f>D18/C18</f>
        <v>0.30206610893001518</v>
      </c>
      <c r="F18" s="22" t="s">
        <v>74</v>
      </c>
    </row>
    <row r="19" spans="2:6" ht="20.25" customHeight="1" x14ac:dyDescent="0.25">
      <c r="B19" s="39" t="s">
        <v>47</v>
      </c>
      <c r="C19" s="7">
        <f>C20+C25+C33+C35</f>
        <v>59393.730448551069</v>
      </c>
      <c r="D19" s="7">
        <f>D20+D25</f>
        <v>17599.67908616113</v>
      </c>
      <c r="E19" s="8">
        <f t="shared" ref="E19:E32" si="0">D19/C19</f>
        <v>0.29632216992004884</v>
      </c>
      <c r="F19" s="22" t="s">
        <v>74</v>
      </c>
    </row>
    <row r="20" spans="2:6" ht="19.5" customHeight="1" x14ac:dyDescent="0.25">
      <c r="B20" s="14" t="s">
        <v>5</v>
      </c>
      <c r="C20" s="7">
        <f>C21+C22+C23</f>
        <v>15475.445548132946</v>
      </c>
      <c r="D20" s="7">
        <f>D21+D22+D23</f>
        <v>14048.530855262816</v>
      </c>
      <c r="E20" s="8">
        <f t="shared" si="0"/>
        <v>0.90779492012478558</v>
      </c>
      <c r="F20" s="22" t="s">
        <v>74</v>
      </c>
    </row>
    <row r="21" spans="2:6" ht="112.5" customHeight="1" x14ac:dyDescent="0.25">
      <c r="B21" s="40" t="s">
        <v>25</v>
      </c>
      <c r="C21" s="29">
        <v>12584.981910696179</v>
      </c>
      <c r="D21" s="29">
        <v>12201.084804161346</v>
      </c>
      <c r="E21" s="11">
        <f t="shared" si="0"/>
        <v>0.96949561713644161</v>
      </c>
      <c r="F21" s="26" t="s">
        <v>75</v>
      </c>
    </row>
    <row r="22" spans="2:6" ht="108.75" customHeight="1" x14ac:dyDescent="0.25">
      <c r="B22" s="40" t="s">
        <v>26</v>
      </c>
      <c r="C22" s="9">
        <v>1658.9023465057051</v>
      </c>
      <c r="D22" s="10">
        <v>1769.0329350482566</v>
      </c>
      <c r="E22" s="11">
        <f t="shared" si="0"/>
        <v>1.0663876259953031</v>
      </c>
      <c r="F22" s="27" t="s">
        <v>76</v>
      </c>
    </row>
    <row r="23" spans="2:6" ht="93" customHeight="1" x14ac:dyDescent="0.25">
      <c r="B23" s="41" t="s">
        <v>27</v>
      </c>
      <c r="C23" s="9">
        <v>1231.5612909310621</v>
      </c>
      <c r="D23" s="10">
        <v>78.413116053212605</v>
      </c>
      <c r="E23" s="11">
        <f t="shared" si="0"/>
        <v>6.3669682240444711E-2</v>
      </c>
      <c r="F23" s="26" t="s">
        <v>77</v>
      </c>
    </row>
    <row r="24" spans="2:6" ht="30.75" customHeight="1" x14ac:dyDescent="0.25">
      <c r="B24" s="22" t="s">
        <v>52</v>
      </c>
      <c r="C24" s="9">
        <f>$C$26+$C$23+$C$57</f>
        <v>3022.4864702731929</v>
      </c>
      <c r="D24" s="10">
        <f>$D$26+$D$23+$D$57</f>
        <v>1821.4068255638597</v>
      </c>
      <c r="E24" s="11">
        <f t="shared" si="0"/>
        <v>0.60261868613070368</v>
      </c>
      <c r="F24" s="27" t="s">
        <v>78</v>
      </c>
    </row>
    <row r="25" spans="2:6" ht="110.25" customHeight="1" x14ac:dyDescent="0.25">
      <c r="B25" s="14" t="s">
        <v>6</v>
      </c>
      <c r="C25" s="7">
        <f>C26+C27+C28+C29+C30+C31+C32</f>
        <v>11408.253942787484</v>
      </c>
      <c r="D25" s="7">
        <f>D26+D27+D28+D29+D30+D31+D32</f>
        <v>3551.1482308983127</v>
      </c>
      <c r="E25" s="8">
        <f t="shared" si="0"/>
        <v>0.31127885552928253</v>
      </c>
      <c r="F25" s="26" t="s">
        <v>79</v>
      </c>
    </row>
    <row r="26" spans="2:6" ht="93.75" customHeight="1" x14ac:dyDescent="0.25">
      <c r="B26" s="40" t="s">
        <v>28</v>
      </c>
      <c r="C26" s="9">
        <v>547.81832689578198</v>
      </c>
      <c r="D26" s="10">
        <v>446.36128146507355</v>
      </c>
      <c r="E26" s="11">
        <f t="shared" si="0"/>
        <v>0.81479800793519308</v>
      </c>
      <c r="F26" s="26" t="s">
        <v>80</v>
      </c>
    </row>
    <row r="27" spans="2:6" ht="96" customHeight="1" x14ac:dyDescent="0.25">
      <c r="B27" s="40" t="s">
        <v>29</v>
      </c>
      <c r="C27" s="9">
        <v>195.0760941825998</v>
      </c>
      <c r="D27" s="10">
        <v>92.358829376901241</v>
      </c>
      <c r="E27" s="11">
        <f t="shared" si="0"/>
        <v>0.47345026956736846</v>
      </c>
      <c r="F27" s="26" t="s">
        <v>81</v>
      </c>
    </row>
    <row r="28" spans="2:6" ht="150.75" customHeight="1" x14ac:dyDescent="0.25">
      <c r="B28" s="40" t="s">
        <v>30</v>
      </c>
      <c r="C28" s="9">
        <v>1420.8756319761808</v>
      </c>
      <c r="D28" s="10">
        <v>165.89423925332301</v>
      </c>
      <c r="E28" s="11">
        <f t="shared" si="0"/>
        <v>0.11675493302858192</v>
      </c>
      <c r="F28" s="27" t="s">
        <v>87</v>
      </c>
    </row>
    <row r="29" spans="2:6" ht="99.75" customHeight="1" x14ac:dyDescent="0.25">
      <c r="B29" s="40" t="s">
        <v>31</v>
      </c>
      <c r="C29" s="9">
        <v>187.66223941596724</v>
      </c>
      <c r="D29" s="10">
        <v>184.66792930886237</v>
      </c>
      <c r="E29" s="11">
        <f t="shared" si="0"/>
        <v>0.9840441523216199</v>
      </c>
      <c r="F29" s="26" t="s">
        <v>82</v>
      </c>
    </row>
    <row r="30" spans="2:6" ht="92.25" customHeight="1" x14ac:dyDescent="0.25">
      <c r="B30" s="40" t="s">
        <v>32</v>
      </c>
      <c r="C30" s="9">
        <v>859.57606003669309</v>
      </c>
      <c r="D30" s="10">
        <v>128.48519769082299</v>
      </c>
      <c r="E30" s="11">
        <f t="shared" si="0"/>
        <v>0.1494750769179615</v>
      </c>
      <c r="F30" s="26" t="s">
        <v>83</v>
      </c>
    </row>
    <row r="31" spans="2:6" ht="105" customHeight="1" x14ac:dyDescent="0.25">
      <c r="B31" s="40" t="s">
        <v>33</v>
      </c>
      <c r="C31" s="9">
        <v>2819.7330277400511</v>
      </c>
      <c r="D31" s="10">
        <v>2284.8629181483652</v>
      </c>
      <c r="E31" s="11">
        <f t="shared" si="0"/>
        <v>0.81031179039656409</v>
      </c>
      <c r="F31" s="26" t="s">
        <v>84</v>
      </c>
    </row>
    <row r="32" spans="2:6" ht="90" customHeight="1" x14ac:dyDescent="0.25">
      <c r="B32" s="40" t="s">
        <v>34</v>
      </c>
      <c r="C32" s="9">
        <v>5377.5125625402088</v>
      </c>
      <c r="D32" s="10">
        <v>248.51783565496464</v>
      </c>
      <c r="E32" s="11">
        <f t="shared" si="0"/>
        <v>4.6214273377275149E-2</v>
      </c>
      <c r="F32" s="26" t="s">
        <v>85</v>
      </c>
    </row>
    <row r="33" spans="2:6" x14ac:dyDescent="0.25">
      <c r="B33" s="14" t="s">
        <v>7</v>
      </c>
      <c r="C33" s="12">
        <v>21832.605277080118</v>
      </c>
      <c r="D33" s="13" t="s">
        <v>86</v>
      </c>
      <c r="E33" s="14" t="s">
        <v>86</v>
      </c>
      <c r="F33" s="14" t="s">
        <v>86</v>
      </c>
    </row>
    <row r="34" spans="2:6" x14ac:dyDescent="0.25">
      <c r="B34" s="25" t="s">
        <v>35</v>
      </c>
      <c r="C34" s="15">
        <v>19.101341134086084</v>
      </c>
      <c r="D34" s="16" t="s">
        <v>86</v>
      </c>
      <c r="E34" s="17" t="s">
        <v>86</v>
      </c>
      <c r="F34" s="17" t="s">
        <v>86</v>
      </c>
    </row>
    <row r="35" spans="2:6" x14ac:dyDescent="0.25">
      <c r="B35" s="14" t="s">
        <v>8</v>
      </c>
      <c r="C35" s="18">
        <v>10677.425680550523</v>
      </c>
      <c r="D35" s="13" t="s">
        <v>86</v>
      </c>
      <c r="E35" s="17" t="s">
        <v>86</v>
      </c>
      <c r="F35" s="17" t="s">
        <v>86</v>
      </c>
    </row>
    <row r="36" spans="2:6" x14ac:dyDescent="0.25">
      <c r="B36" s="25" t="s">
        <v>36</v>
      </c>
      <c r="C36" s="19">
        <v>2250.1040011453397</v>
      </c>
      <c r="D36" s="16" t="s">
        <v>86</v>
      </c>
      <c r="E36" s="17" t="s">
        <v>86</v>
      </c>
      <c r="F36" s="17" t="s">
        <v>86</v>
      </c>
    </row>
    <row r="37" spans="2:6" x14ac:dyDescent="0.25">
      <c r="B37" s="25" t="s">
        <v>37</v>
      </c>
      <c r="C37" s="19">
        <v>1524.6190693705478</v>
      </c>
      <c r="D37" s="16" t="s">
        <v>86</v>
      </c>
      <c r="E37" s="17" t="s">
        <v>86</v>
      </c>
      <c r="F37" s="17" t="s">
        <v>86</v>
      </c>
    </row>
    <row r="38" spans="2:6" ht="123" customHeight="1" x14ac:dyDescent="0.25">
      <c r="B38" s="39" t="s">
        <v>9</v>
      </c>
      <c r="C38" s="18">
        <v>795.92247317610759</v>
      </c>
      <c r="D38" s="12">
        <v>581.57516975311648</v>
      </c>
      <c r="E38" s="8">
        <f t="shared" ref="E38" si="1">D38/C38</f>
        <v>0.73069323879291426</v>
      </c>
      <c r="F38" s="20" t="s">
        <v>100</v>
      </c>
    </row>
    <row r="39" spans="2:6" x14ac:dyDescent="0.25">
      <c r="B39" s="39" t="s">
        <v>10</v>
      </c>
      <c r="C39" s="13" t="s">
        <v>86</v>
      </c>
      <c r="D39" s="13" t="s">
        <v>86</v>
      </c>
      <c r="E39" s="8" t="s">
        <v>86</v>
      </c>
      <c r="F39" s="13" t="s">
        <v>86</v>
      </c>
    </row>
    <row r="40" spans="2:6" x14ac:dyDescent="0.25">
      <c r="B40" s="17" t="s">
        <v>11</v>
      </c>
      <c r="C40" s="16" t="s">
        <v>86</v>
      </c>
      <c r="D40" s="16" t="s">
        <v>86</v>
      </c>
      <c r="E40" s="11" t="s">
        <v>86</v>
      </c>
      <c r="F40" s="16" t="s">
        <v>86</v>
      </c>
    </row>
    <row r="41" spans="2:6" x14ac:dyDescent="0.25">
      <c r="B41" s="17" t="s">
        <v>12</v>
      </c>
      <c r="C41" s="16" t="s">
        <v>86</v>
      </c>
      <c r="D41" s="16" t="s">
        <v>86</v>
      </c>
      <c r="E41" s="11" t="s">
        <v>86</v>
      </c>
      <c r="F41" s="16" t="s">
        <v>86</v>
      </c>
    </row>
    <row r="42" spans="2:6" x14ac:dyDescent="0.25">
      <c r="B42" s="17" t="s">
        <v>53</v>
      </c>
      <c r="C42" s="16" t="s">
        <v>86</v>
      </c>
      <c r="D42" s="16" t="s">
        <v>86</v>
      </c>
      <c r="E42" s="11" t="s">
        <v>86</v>
      </c>
      <c r="F42" s="16" t="s">
        <v>86</v>
      </c>
    </row>
    <row r="43" spans="2:6" x14ac:dyDescent="0.25">
      <c r="B43" s="39" t="s">
        <v>13</v>
      </c>
      <c r="C43" s="12">
        <f>C44+C45+C46+C47</f>
        <v>4305.4184862132252</v>
      </c>
      <c r="D43" s="12">
        <f>D44+D45+D46+D47</f>
        <v>3961.5476073272775</v>
      </c>
      <c r="E43" s="8">
        <f t="shared" ref="E43:E49" si="2">D43/C43</f>
        <v>0.92013067254969805</v>
      </c>
      <c r="F43" s="23" t="s">
        <v>74</v>
      </c>
    </row>
    <row r="44" spans="2:6" ht="60" x14ac:dyDescent="0.25">
      <c r="B44" s="17" t="s">
        <v>38</v>
      </c>
      <c r="C44" s="15">
        <v>3721.391114424795</v>
      </c>
      <c r="D44" s="15">
        <v>3394.0762356621922</v>
      </c>
      <c r="E44" s="11">
        <f t="shared" si="2"/>
        <v>0.91204502061235371</v>
      </c>
      <c r="F44" s="20" t="s">
        <v>89</v>
      </c>
    </row>
    <row r="45" spans="2:6" ht="51" x14ac:dyDescent="0.25">
      <c r="B45" s="17" t="s">
        <v>54</v>
      </c>
      <c r="C45" s="15">
        <v>325.49010453315475</v>
      </c>
      <c r="D45" s="15">
        <v>317.54667797460837</v>
      </c>
      <c r="E45" s="11">
        <f t="shared" si="2"/>
        <v>0.97559548985386357</v>
      </c>
      <c r="F45" s="20" t="s">
        <v>101</v>
      </c>
    </row>
    <row r="46" spans="2:6" ht="81" customHeight="1" x14ac:dyDescent="0.25">
      <c r="B46" s="17" t="s">
        <v>55</v>
      </c>
      <c r="C46" s="15">
        <v>61.409433234000005</v>
      </c>
      <c r="D46" s="15">
        <v>59.020290269701448</v>
      </c>
      <c r="E46" s="11">
        <f t="shared" si="2"/>
        <v>0.96109485402357075</v>
      </c>
      <c r="F46" s="20" t="s">
        <v>102</v>
      </c>
    </row>
    <row r="47" spans="2:6" ht="102.75" customHeight="1" x14ac:dyDescent="0.25">
      <c r="B47" s="17" t="s">
        <v>56</v>
      </c>
      <c r="C47" s="15">
        <v>197.12783402127542</v>
      </c>
      <c r="D47" s="15">
        <v>190.90440342077537</v>
      </c>
      <c r="E47" s="11">
        <f t="shared" si="2"/>
        <v>0.96842946795718166</v>
      </c>
      <c r="F47" s="20" t="s">
        <v>103</v>
      </c>
    </row>
    <row r="48" spans="2:6" ht="19.5" customHeight="1" x14ac:dyDescent="0.25">
      <c r="B48" s="39" t="s">
        <v>14</v>
      </c>
      <c r="C48" s="12">
        <f>C49+C52</f>
        <v>102.22356184375461</v>
      </c>
      <c r="D48" s="12">
        <f>D49+D55</f>
        <v>47.012108519184061</v>
      </c>
      <c r="E48" s="8">
        <f t="shared" si="2"/>
        <v>0.45989503467938769</v>
      </c>
      <c r="F48" s="20" t="s">
        <v>74</v>
      </c>
    </row>
    <row r="49" spans="2:6" ht="393.75" customHeight="1" x14ac:dyDescent="0.25">
      <c r="B49" s="17" t="s">
        <v>57</v>
      </c>
      <c r="C49" s="19">
        <v>98.080986043754606</v>
      </c>
      <c r="D49" s="15">
        <v>39.90457653918407</v>
      </c>
      <c r="E49" s="11">
        <f t="shared" si="2"/>
        <v>0.40685333772421867</v>
      </c>
      <c r="F49" s="20" t="s">
        <v>106</v>
      </c>
    </row>
    <row r="50" spans="2:6" x14ac:dyDescent="0.25">
      <c r="B50" s="17" t="s">
        <v>58</v>
      </c>
      <c r="C50" s="24" t="s">
        <v>90</v>
      </c>
      <c r="D50" s="24" t="s">
        <v>90</v>
      </c>
      <c r="E50" s="21" t="s">
        <v>86</v>
      </c>
      <c r="F50" s="20" t="s">
        <v>91</v>
      </c>
    </row>
    <row r="51" spans="2:6" x14ac:dyDescent="0.25">
      <c r="B51" s="17" t="s">
        <v>59</v>
      </c>
      <c r="C51" s="24" t="s">
        <v>90</v>
      </c>
      <c r="D51" s="24" t="s">
        <v>90</v>
      </c>
      <c r="E51" s="21" t="s">
        <v>86</v>
      </c>
      <c r="F51" s="20" t="s">
        <v>92</v>
      </c>
    </row>
    <row r="52" spans="2:6" x14ac:dyDescent="0.25">
      <c r="B52" s="17" t="s">
        <v>60</v>
      </c>
      <c r="C52" s="19">
        <v>4.1425757999999995</v>
      </c>
      <c r="D52" s="24" t="s">
        <v>86</v>
      </c>
      <c r="E52" s="21" t="s">
        <v>86</v>
      </c>
      <c r="F52" s="20" t="s">
        <v>86</v>
      </c>
    </row>
    <row r="53" spans="2:6" x14ac:dyDescent="0.25">
      <c r="B53" s="17" t="s">
        <v>15</v>
      </c>
      <c r="C53" s="24" t="s">
        <v>90</v>
      </c>
      <c r="D53" s="24" t="s">
        <v>90</v>
      </c>
      <c r="E53" s="21" t="s">
        <v>86</v>
      </c>
      <c r="F53" s="20" t="s">
        <v>93</v>
      </c>
    </row>
    <row r="54" spans="2:6" x14ac:dyDescent="0.25">
      <c r="B54" s="17" t="s">
        <v>39</v>
      </c>
      <c r="C54" s="24" t="s">
        <v>90</v>
      </c>
      <c r="D54" s="24" t="s">
        <v>90</v>
      </c>
      <c r="E54" s="21" t="s">
        <v>86</v>
      </c>
      <c r="F54" s="20" t="s">
        <v>94</v>
      </c>
    </row>
    <row r="55" spans="2:6" x14ac:dyDescent="0.25">
      <c r="B55" s="17" t="s">
        <v>16</v>
      </c>
      <c r="C55" s="24" t="s">
        <v>90</v>
      </c>
      <c r="D55" s="24">
        <v>7.1075319799999921</v>
      </c>
      <c r="E55" s="21" t="s">
        <v>86</v>
      </c>
      <c r="F55" s="20" t="s">
        <v>86</v>
      </c>
    </row>
    <row r="56" spans="2:6" ht="30" x14ac:dyDescent="0.25">
      <c r="B56" s="39" t="s">
        <v>40</v>
      </c>
      <c r="C56" s="12">
        <f>C57+C59+C61+C62</f>
        <v>1357.6938205082968</v>
      </c>
      <c r="D56" s="12">
        <f>D57+D59</f>
        <v>1402.8655161075212</v>
      </c>
      <c r="E56" s="8">
        <f t="shared" ref="E56:E59" si="3">D56/C56</f>
        <v>1.0332709001962703</v>
      </c>
      <c r="F56" s="20" t="s">
        <v>74</v>
      </c>
    </row>
    <row r="57" spans="2:6" ht="113.25" customHeight="1" x14ac:dyDescent="0.25">
      <c r="B57" s="17" t="s">
        <v>61</v>
      </c>
      <c r="C57" s="15">
        <v>1243.106852446349</v>
      </c>
      <c r="D57" s="15">
        <v>1296.6324280455735</v>
      </c>
      <c r="E57" s="11">
        <f t="shared" si="3"/>
        <v>1.0430579040682544</v>
      </c>
      <c r="F57" s="20" t="s">
        <v>98</v>
      </c>
    </row>
    <row r="58" spans="2:6" x14ac:dyDescent="0.25">
      <c r="B58" s="17" t="s">
        <v>17</v>
      </c>
      <c r="C58" s="15" t="s">
        <v>90</v>
      </c>
      <c r="D58" s="24" t="s">
        <v>90</v>
      </c>
      <c r="E58" s="21" t="s">
        <v>86</v>
      </c>
      <c r="F58" s="20" t="s">
        <v>95</v>
      </c>
    </row>
    <row r="59" spans="2:6" ht="18" x14ac:dyDescent="0.25">
      <c r="B59" s="17" t="s">
        <v>18</v>
      </c>
      <c r="C59" s="15">
        <v>106.23308806194763</v>
      </c>
      <c r="D59" s="15">
        <v>106.23308806194763</v>
      </c>
      <c r="E59" s="11">
        <f t="shared" si="3"/>
        <v>1</v>
      </c>
      <c r="F59" s="20" t="s">
        <v>99</v>
      </c>
    </row>
    <row r="60" spans="2:6" x14ac:dyDescent="0.25">
      <c r="B60" s="17" t="s">
        <v>19</v>
      </c>
      <c r="C60" s="15" t="s">
        <v>90</v>
      </c>
      <c r="D60" s="24" t="s">
        <v>90</v>
      </c>
      <c r="E60" s="21" t="s">
        <v>86</v>
      </c>
      <c r="F60" s="20" t="s">
        <v>96</v>
      </c>
    </row>
    <row r="61" spans="2:6" x14ac:dyDescent="0.25">
      <c r="B61" s="17" t="s">
        <v>20</v>
      </c>
      <c r="C61" s="19">
        <v>6.8437200000000002</v>
      </c>
      <c r="D61" s="24" t="s">
        <v>86</v>
      </c>
      <c r="E61" s="21" t="s">
        <v>86</v>
      </c>
      <c r="F61" s="20" t="s">
        <v>86</v>
      </c>
    </row>
    <row r="62" spans="2:6" x14ac:dyDescent="0.25">
      <c r="B62" s="17" t="s">
        <v>21</v>
      </c>
      <c r="C62" s="19">
        <v>1.5101599999999999</v>
      </c>
      <c r="D62" s="24" t="s">
        <v>86</v>
      </c>
      <c r="E62" s="21" t="s">
        <v>86</v>
      </c>
      <c r="F62" s="20" t="s">
        <v>86</v>
      </c>
    </row>
    <row r="63" spans="2:6" x14ac:dyDescent="0.25">
      <c r="B63" s="17" t="s">
        <v>22</v>
      </c>
      <c r="C63" s="24" t="s">
        <v>90</v>
      </c>
      <c r="D63" s="24" t="s">
        <v>90</v>
      </c>
      <c r="E63" s="21" t="s">
        <v>86</v>
      </c>
      <c r="F63" s="20" t="s">
        <v>97</v>
      </c>
    </row>
    <row r="64" spans="2:6" x14ac:dyDescent="0.25">
      <c r="B64" s="31"/>
      <c r="C64" s="31"/>
      <c r="D64" s="31"/>
      <c r="E64" s="31"/>
      <c r="F64" s="31"/>
    </row>
    <row r="65" spans="2:6" ht="18.75" x14ac:dyDescent="0.25">
      <c r="B65" s="35" t="s">
        <v>43</v>
      </c>
      <c r="C65" s="35"/>
      <c r="D65" s="35"/>
      <c r="E65" s="35"/>
      <c r="F65" s="35"/>
    </row>
    <row r="66" spans="2:6" ht="60" x14ac:dyDescent="0.25">
      <c r="B66" s="32"/>
      <c r="C66" s="32" t="s">
        <v>48</v>
      </c>
      <c r="D66" s="32" t="s">
        <v>49</v>
      </c>
      <c r="E66" s="32" t="s">
        <v>50</v>
      </c>
      <c r="F66" s="32" t="s">
        <v>51</v>
      </c>
    </row>
    <row r="67" spans="2:6" ht="18" x14ac:dyDescent="0.25">
      <c r="B67" s="25" t="s">
        <v>62</v>
      </c>
      <c r="C67" s="19">
        <v>14.722032174433043</v>
      </c>
      <c r="D67" s="15">
        <v>14.722032174433043</v>
      </c>
      <c r="E67" s="11">
        <f t="shared" ref="E67" si="4">D67/C67</f>
        <v>1</v>
      </c>
      <c r="F67" s="20" t="s">
        <v>104</v>
      </c>
    </row>
    <row r="68" spans="2:6" x14ac:dyDescent="0.25">
      <c r="B68" s="25" t="s">
        <v>63</v>
      </c>
      <c r="C68" s="24" t="s">
        <v>90</v>
      </c>
      <c r="D68" s="24" t="s">
        <v>90</v>
      </c>
      <c r="E68" s="21" t="s">
        <v>86</v>
      </c>
      <c r="F68" s="25" t="s">
        <v>91</v>
      </c>
    </row>
    <row r="69" spans="2:6" x14ac:dyDescent="0.25">
      <c r="B69" s="25" t="s">
        <v>64</v>
      </c>
      <c r="C69" s="24" t="s">
        <v>90</v>
      </c>
      <c r="D69" s="24" t="s">
        <v>90</v>
      </c>
      <c r="E69" s="21" t="s">
        <v>86</v>
      </c>
      <c r="F69" s="25" t="s">
        <v>92</v>
      </c>
    </row>
    <row r="70" spans="2:6" x14ac:dyDescent="0.25">
      <c r="B70" s="31"/>
      <c r="C70" s="31"/>
      <c r="D70" s="31"/>
      <c r="E70" s="31"/>
      <c r="F70" s="31"/>
    </row>
    <row r="71" spans="2:6" ht="18.75" x14ac:dyDescent="0.25">
      <c r="B71" s="35" t="s">
        <v>44</v>
      </c>
      <c r="C71" s="35"/>
      <c r="D71" s="35"/>
      <c r="E71" s="35"/>
      <c r="F71" s="35"/>
    </row>
    <row r="72" spans="2:6" ht="60" x14ac:dyDescent="0.25">
      <c r="B72" s="32"/>
      <c r="C72" s="32" t="s">
        <v>48</v>
      </c>
      <c r="D72" s="32" t="s">
        <v>49</v>
      </c>
      <c r="E72" s="32" t="s">
        <v>50</v>
      </c>
      <c r="F72" s="32" t="s">
        <v>51</v>
      </c>
    </row>
    <row r="73" spans="2:6" x14ac:dyDescent="0.25">
      <c r="B73" s="25" t="s">
        <v>23</v>
      </c>
      <c r="C73" s="19">
        <v>0.8134743940354372</v>
      </c>
      <c r="D73" s="15">
        <v>0.8134743940354372</v>
      </c>
      <c r="E73" s="11">
        <f>D73/C73</f>
        <v>1</v>
      </c>
      <c r="F73" s="22" t="s">
        <v>105</v>
      </c>
    </row>
    <row r="75" spans="2:6" x14ac:dyDescent="0.25">
      <c r="B75" t="s">
        <v>24</v>
      </c>
    </row>
    <row r="77" spans="2:6" x14ac:dyDescent="0.25">
      <c r="B77" s="5" t="s">
        <v>65</v>
      </c>
    </row>
    <row r="78" spans="2:6" ht="46.5" customHeight="1" x14ac:dyDescent="0.25">
      <c r="B78" s="36" t="s">
        <v>66</v>
      </c>
      <c r="C78" s="36"/>
      <c r="D78" s="36"/>
      <c r="E78" s="36"/>
      <c r="F78" s="36"/>
    </row>
    <row r="79" spans="2:6" x14ac:dyDescent="0.25">
      <c r="B79" s="37" t="s">
        <v>67</v>
      </c>
      <c r="C79" s="37"/>
      <c r="D79" s="37"/>
      <c r="E79" s="37"/>
      <c r="F79" s="37"/>
    </row>
    <row r="80" spans="2:6" x14ac:dyDescent="0.25">
      <c r="B80" s="37" t="s">
        <v>68</v>
      </c>
      <c r="C80" s="37"/>
      <c r="D80" s="37"/>
      <c r="E80" s="37"/>
      <c r="F80" s="37"/>
    </row>
    <row r="81" spans="2:6" x14ac:dyDescent="0.25">
      <c r="B81" s="37" t="s">
        <v>69</v>
      </c>
      <c r="C81" s="37"/>
      <c r="D81" s="37"/>
      <c r="E81" s="37"/>
      <c r="F81" s="37"/>
    </row>
    <row r="82" spans="2:6" ht="33.75" customHeight="1" x14ac:dyDescent="0.25">
      <c r="B82" s="38" t="s">
        <v>70</v>
      </c>
      <c r="C82" s="38"/>
      <c r="D82" s="38"/>
      <c r="E82" s="38"/>
      <c r="F82" s="38"/>
    </row>
  </sheetData>
  <mergeCells count="10">
    <mergeCell ref="B79:F79"/>
    <mergeCell ref="B80:F80"/>
    <mergeCell ref="B81:F81"/>
    <mergeCell ref="B82:F82"/>
    <mergeCell ref="B11:F11"/>
    <mergeCell ref="B2:F2"/>
    <mergeCell ref="B16:F16"/>
    <mergeCell ref="B65:F65"/>
    <mergeCell ref="B71:F71"/>
    <mergeCell ref="B78:F78"/>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3462A1B62F2C54A89815A910B5DA9DF" ma:contentTypeVersion="19" ma:contentTypeDescription="Create a new document." ma:contentTypeScope="" ma:versionID="92c9395b6aa62a71bff716b7500c9a99">
  <xsd:schema xmlns:xsd="http://www.w3.org/2001/XMLSchema" xmlns:xs="http://www.w3.org/2001/XMLSchema" xmlns:p="http://schemas.microsoft.com/office/2006/metadata/properties" xmlns:ns2="a9d963ac-f1ca-452e-b18b-8cbbecb7290e" xmlns:ns3="a8fcedee-7f03-4257-8c59-ae56f55c4b1e" targetNamespace="http://schemas.microsoft.com/office/2006/metadata/properties" ma:root="true" ma:fieldsID="991d33046cee47e247f1878957e84e3a" ns2:_="" ns3:_="">
    <xsd:import namespace="a9d963ac-f1ca-452e-b18b-8cbbecb7290e"/>
    <xsd:import namespace="a8fcedee-7f03-4257-8c59-ae56f55c4b1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comment"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tag" minOccurs="0"/>
                <xsd:element ref="ns2:MediaServiceDateTaken"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d963ac-f1ca-452e-b18b-8cbbecb729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comment" ma:index="14" nillable="true" ma:displayName="comment" ma:format="Dropdown" ma:internalName="comment">
      <xsd:simpleType>
        <xsd:restriction base="dms:Text">
          <xsd:maxLength value="255"/>
        </xsd:restriction>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ede42cbc-566b-46c9-aea5-a71cdcd36d8f"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tag" ma:index="21" nillable="true" ma:displayName="tag" ma:format="Dropdown" ma:internalName="tag">
      <xsd:simpleType>
        <xsd:restriction base="dms:Choice">
          <xsd:enumeration value="IT"/>
          <xsd:enumeration value="work planning/resourcing"/>
          <xsd:enumeration value="GHG inv"/>
          <xsd:enumeration value="LULUCF MRV"/>
        </xsd:restriction>
      </xsd:simpleType>
    </xsd:element>
    <xsd:element name="MediaServiceDateTaken" ma:index="22" nillable="true" ma:displayName="MediaServiceDateTaken" ma:hidden="true" ma:indexed="true" ma:internalName="MediaServiceDateTaken" ma:readOnly="true">
      <xsd:simpleType>
        <xsd:restriction base="dms:Text"/>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8fcedee-7f03-4257-8c59-ae56f55c4b1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7" nillable="true" ma:displayName="Taxonomy Catch All Column" ma:hidden="true" ma:list="{c2c10e62-99b8-49bf-9de3-825eefabe603}" ma:internalName="TaxCatchAll" ma:showField="CatchAllData" ma:web="a8fcedee-7f03-4257-8c59-ae56f55c4b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a8fcedee-7f03-4257-8c59-ae56f55c4b1e" xsi:nil="true"/>
    <lcf76f155ced4ddcb4097134ff3c332f xmlns="a9d963ac-f1ca-452e-b18b-8cbbecb7290e">
      <Terms xmlns="http://schemas.microsoft.com/office/infopath/2007/PartnerControls"/>
    </lcf76f155ced4ddcb4097134ff3c332f>
    <comment xmlns="a9d963ac-f1ca-452e-b18b-8cbbecb7290e" xsi:nil="true"/>
    <tag xmlns="a9d963ac-f1ca-452e-b18b-8cbbecb7290e" xsi:nil="true"/>
  </documentManagement>
</p:properties>
</file>

<file path=customXml/itemProps1.xml><?xml version="1.0" encoding="utf-8"?>
<ds:datastoreItem xmlns:ds="http://schemas.openxmlformats.org/officeDocument/2006/customXml" ds:itemID="{041FD94A-89C9-4B78-9593-93440820CE07}">
  <ds:schemaRefs>
    <ds:schemaRef ds:uri="http://schemas.microsoft.com/sharepoint/v3/contenttype/forms"/>
  </ds:schemaRefs>
</ds:datastoreItem>
</file>

<file path=customXml/itemProps2.xml><?xml version="1.0" encoding="utf-8"?>
<ds:datastoreItem xmlns:ds="http://schemas.openxmlformats.org/officeDocument/2006/customXml" ds:itemID="{4C1BC45B-760E-4B27-A1E8-C591AD41F1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d963ac-f1ca-452e-b18b-8cbbecb7290e"/>
    <ds:schemaRef ds:uri="a8fcedee-7f03-4257-8c59-ae56f55c4b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D7C7BDE-0F51-458A-8F59-23E87DD7F12D}">
  <ds:schemaRefs>
    <ds:schemaRef ds:uri="http://schemas.microsoft.com/office/2006/metadata/properties"/>
    <ds:schemaRef ds:uri="http://schemas.microsoft.com/office/infopath/2007/PartnerControls"/>
    <ds:schemaRef ds:uri="a8fcedee-7f03-4257-8c59-ae56f55c4b1e"/>
    <ds:schemaRef ds:uri="a9d963ac-f1ca-452e-b18b-8cbbecb7290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XII-Article 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Katrina Young</dc:creator>
  <cp:lastModifiedBy>Adarciza Brulea</cp:lastModifiedBy>
  <dcterms:created xsi:type="dcterms:W3CDTF">2014-06-18T15:25:30Z</dcterms:created>
  <dcterms:modified xsi:type="dcterms:W3CDTF">2025-02-18T13:01:45Z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0x01010003462A1B62F2C54A89815A910B5DA9DF</vt:lpwstr>
  </property>
  <property fmtid="{D5CDD505-2E9C-101B-9397-08002B2CF9AE}" pid="3" name="MediaServiceImageTags">
    <vt:lpwstr/>
  </property>
</Properties>
</file>