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wissen\Documents\Methodology\A6.4 Mechanism\PMM007\"/>
    </mc:Choice>
  </mc:AlternateContent>
  <xr:revisionPtr revIDLastSave="0" documentId="8_{BF76735F-1B1C-4650-BF24-49C037B8C20A}" xr6:coauthVersionLast="47" xr6:coauthVersionMax="47" xr10:uidLastSave="{00000000-0000-0000-0000-000000000000}"/>
  <bookViews>
    <workbookView xWindow="28680" yWindow="-120" windowWidth="38640" windowHeight="21240" tabRatio="886" xr2:uid="{00000000-000D-0000-FFFF-FFFF00000000}"/>
  </bookViews>
  <sheets>
    <sheet name="COVER" sheetId="1" r:id="rId1"/>
    <sheet name="Expected Reduction Emisison" sheetId="7" r:id="rId2"/>
    <sheet name="BAUy" sheetId="2" r:id="rId3"/>
    <sheet name="BAUadj" sheetId="14" r:id="rId4"/>
    <sheet name="BEy" sheetId="4" r:id="rId5"/>
    <sheet name="BEadj" sheetId="8" r:id="rId6"/>
    <sheet name="AEy" sheetId="13" r:id="rId7"/>
    <sheet name="(1)AE_EC" sheetId="11" r:id="rId8"/>
    <sheet name="(2)AE_CO2,HFC" sheetId="3" r:id="rId9"/>
    <sheet name="(3)AE_Recovery" sheetId="9" r:id="rId10"/>
    <sheet name="(4)AE_trans" sheetId="6" r:id="rId11"/>
    <sheet name="LE" sheetId="5" r:id="rId12"/>
    <sheet name="parameter" sheetId="15" r:id="rId13"/>
  </sheets>
  <externalReferences>
    <externalReference r:id="rId1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2" l="1"/>
  <c r="H60" i="14" l="1"/>
  <c r="H47" i="14"/>
  <c r="H34" i="14"/>
  <c r="H21" i="14"/>
  <c r="H9" i="14"/>
  <c r="D75" i="15" l="1"/>
  <c r="F75" i="15" s="1"/>
  <c r="H16" i="3" s="1"/>
  <c r="H15" i="4" l="1"/>
  <c r="D41" i="15" l="1"/>
  <c r="D40" i="15"/>
  <c r="E40" i="15" s="1"/>
  <c r="H12" i="8" s="1"/>
  <c r="C95" i="4"/>
  <c r="E95" i="4"/>
  <c r="I95" i="4"/>
  <c r="C175" i="4"/>
  <c r="E175" i="4"/>
  <c r="I175" i="4"/>
  <c r="C252" i="4"/>
  <c r="E252" i="4"/>
  <c r="I252" i="4"/>
  <c r="C333" i="4"/>
  <c r="E333" i="4"/>
  <c r="I333" i="4"/>
  <c r="C417" i="4"/>
  <c r="E417" i="4"/>
  <c r="I417" i="4"/>
  <c r="C495" i="4"/>
  <c r="E495" i="4"/>
  <c r="I495" i="4"/>
  <c r="C572" i="4"/>
  <c r="E572" i="4"/>
  <c r="I572" i="4"/>
  <c r="C626" i="4"/>
  <c r="E626" i="4"/>
  <c r="I626" i="4"/>
  <c r="J24" i="3"/>
  <c r="G24" i="3"/>
  <c r="H8" i="3"/>
  <c r="H8" i="4"/>
  <c r="H9" i="2"/>
  <c r="H9" i="6" l="1"/>
  <c r="H8" i="6"/>
  <c r="H8" i="9"/>
  <c r="H8" i="11"/>
  <c r="L14" i="6" l="1"/>
  <c r="H7" i="6" s="1"/>
  <c r="H6" i="6" l="1"/>
  <c r="H11" i="13" s="1"/>
  <c r="E25" i="7"/>
  <c r="E27" i="7" s="1"/>
  <c r="H7" i="11" l="1"/>
  <c r="H6" i="11" s="1"/>
  <c r="H7" i="13" s="1"/>
  <c r="H7" i="9"/>
  <c r="H6" i="9" s="1"/>
  <c r="H10" i="13" s="1"/>
  <c r="I625" i="4" l="1"/>
  <c r="E625" i="4"/>
  <c r="C625" i="4"/>
  <c r="I624" i="4"/>
  <c r="E624" i="4"/>
  <c r="C624" i="4"/>
  <c r="I623" i="4"/>
  <c r="E623" i="4"/>
  <c r="C623" i="4"/>
  <c r="I622" i="4"/>
  <c r="E622" i="4"/>
  <c r="C622" i="4"/>
  <c r="I621" i="4"/>
  <c r="E621" i="4"/>
  <c r="C621" i="4"/>
  <c r="I620" i="4"/>
  <c r="E620" i="4"/>
  <c r="C620" i="4"/>
  <c r="I619" i="4"/>
  <c r="E619" i="4"/>
  <c r="C619" i="4"/>
  <c r="I618" i="4"/>
  <c r="E618" i="4"/>
  <c r="C618" i="4"/>
  <c r="I617" i="4"/>
  <c r="E617" i="4"/>
  <c r="C617" i="4"/>
  <c r="I616" i="4"/>
  <c r="E616" i="4"/>
  <c r="C616" i="4"/>
  <c r="I615" i="4"/>
  <c r="E615" i="4"/>
  <c r="C615" i="4"/>
  <c r="I614" i="4"/>
  <c r="E614" i="4"/>
  <c r="C614" i="4"/>
  <c r="I613" i="4"/>
  <c r="E613" i="4"/>
  <c r="C613" i="4"/>
  <c r="I612" i="4"/>
  <c r="E612" i="4"/>
  <c r="C612" i="4"/>
  <c r="I611" i="4"/>
  <c r="E611" i="4"/>
  <c r="C611" i="4"/>
  <c r="I610" i="4"/>
  <c r="E610" i="4"/>
  <c r="C610" i="4"/>
  <c r="I609" i="4"/>
  <c r="E609" i="4"/>
  <c r="C609" i="4"/>
  <c r="I608" i="4"/>
  <c r="E608" i="4"/>
  <c r="C608" i="4"/>
  <c r="I607" i="4"/>
  <c r="E607" i="4"/>
  <c r="C607" i="4"/>
  <c r="I606" i="4"/>
  <c r="E606" i="4"/>
  <c r="C606" i="4"/>
  <c r="I605" i="4"/>
  <c r="E605" i="4"/>
  <c r="C605" i="4"/>
  <c r="I604" i="4"/>
  <c r="E604" i="4"/>
  <c r="C604" i="4"/>
  <c r="I603" i="4"/>
  <c r="E603" i="4"/>
  <c r="C603" i="4"/>
  <c r="I602" i="4"/>
  <c r="E602" i="4"/>
  <c r="C602" i="4"/>
  <c r="I601" i="4"/>
  <c r="E601" i="4"/>
  <c r="C601" i="4"/>
  <c r="I600" i="4"/>
  <c r="E600" i="4"/>
  <c r="C600" i="4"/>
  <c r="I599" i="4"/>
  <c r="E599" i="4"/>
  <c r="C599" i="4"/>
  <c r="I598" i="4"/>
  <c r="E598" i="4"/>
  <c r="C598" i="4"/>
  <c r="I597" i="4"/>
  <c r="E597" i="4"/>
  <c r="C597" i="4"/>
  <c r="I596" i="4"/>
  <c r="E596" i="4"/>
  <c r="C596" i="4"/>
  <c r="I595" i="4"/>
  <c r="E595" i="4"/>
  <c r="C595" i="4"/>
  <c r="I594" i="4"/>
  <c r="E594" i="4"/>
  <c r="C594" i="4"/>
  <c r="I593" i="4"/>
  <c r="E593" i="4"/>
  <c r="C593" i="4"/>
  <c r="I592" i="4"/>
  <c r="E592" i="4"/>
  <c r="C592" i="4"/>
  <c r="I591" i="4"/>
  <c r="E591" i="4"/>
  <c r="C591" i="4"/>
  <c r="I590" i="4"/>
  <c r="E590" i="4"/>
  <c r="C590" i="4"/>
  <c r="I589" i="4"/>
  <c r="E589" i="4"/>
  <c r="C589" i="4"/>
  <c r="I588" i="4"/>
  <c r="E588" i="4"/>
  <c r="C588" i="4"/>
  <c r="I587" i="4"/>
  <c r="E587" i="4"/>
  <c r="C587" i="4"/>
  <c r="I586" i="4"/>
  <c r="E586" i="4"/>
  <c r="C586" i="4"/>
  <c r="I585" i="4"/>
  <c r="E585" i="4"/>
  <c r="C585" i="4"/>
  <c r="I584" i="4"/>
  <c r="E584" i="4"/>
  <c r="C584" i="4"/>
  <c r="I583" i="4"/>
  <c r="E583" i="4"/>
  <c r="C583" i="4"/>
  <c r="I582" i="4"/>
  <c r="E582" i="4"/>
  <c r="C582" i="4"/>
  <c r="I581" i="4"/>
  <c r="E581" i="4"/>
  <c r="C581" i="4"/>
  <c r="I580" i="4"/>
  <c r="E580" i="4"/>
  <c r="C580" i="4"/>
  <c r="I579" i="4"/>
  <c r="E579" i="4"/>
  <c r="C579" i="4"/>
  <c r="I578" i="4"/>
  <c r="E578" i="4"/>
  <c r="C578" i="4"/>
  <c r="I577" i="4"/>
  <c r="E577" i="4"/>
  <c r="C577" i="4"/>
  <c r="I576" i="4"/>
  <c r="E576" i="4"/>
  <c r="C576" i="4"/>
  <c r="I575" i="4"/>
  <c r="E575" i="4"/>
  <c r="C575" i="4"/>
  <c r="I574" i="4"/>
  <c r="E574" i="4"/>
  <c r="C574" i="4"/>
  <c r="I573" i="4"/>
  <c r="E573" i="4"/>
  <c r="C573" i="4"/>
  <c r="I571" i="4"/>
  <c r="E571" i="4"/>
  <c r="C571" i="4"/>
  <c r="I570" i="4"/>
  <c r="E570" i="4"/>
  <c r="C570" i="4"/>
  <c r="I569" i="4"/>
  <c r="E569" i="4"/>
  <c r="C569" i="4"/>
  <c r="I568" i="4"/>
  <c r="E568" i="4"/>
  <c r="C568" i="4"/>
  <c r="I567" i="4"/>
  <c r="E567" i="4"/>
  <c r="C567" i="4"/>
  <c r="I566" i="4"/>
  <c r="E566" i="4"/>
  <c r="C566" i="4"/>
  <c r="I565" i="4"/>
  <c r="E565" i="4"/>
  <c r="C565" i="4"/>
  <c r="I564" i="4"/>
  <c r="E564" i="4"/>
  <c r="C564" i="4"/>
  <c r="I563" i="4"/>
  <c r="E563" i="4"/>
  <c r="C563" i="4"/>
  <c r="I562" i="4"/>
  <c r="E562" i="4"/>
  <c r="C562" i="4"/>
  <c r="I561" i="4"/>
  <c r="E561" i="4"/>
  <c r="C561" i="4"/>
  <c r="I560" i="4"/>
  <c r="E560" i="4"/>
  <c r="C560" i="4"/>
  <c r="I559" i="4"/>
  <c r="E559" i="4"/>
  <c r="C559" i="4"/>
  <c r="I558" i="4"/>
  <c r="E558" i="4"/>
  <c r="C558" i="4"/>
  <c r="I557" i="4"/>
  <c r="E557" i="4"/>
  <c r="C557" i="4"/>
  <c r="I556" i="4"/>
  <c r="E556" i="4"/>
  <c r="C556" i="4"/>
  <c r="I555" i="4"/>
  <c r="E555" i="4"/>
  <c r="C555" i="4"/>
  <c r="I554" i="4"/>
  <c r="E554" i="4"/>
  <c r="C554" i="4"/>
  <c r="I553" i="4"/>
  <c r="E553" i="4"/>
  <c r="C553" i="4"/>
  <c r="I552" i="4"/>
  <c r="E552" i="4"/>
  <c r="C552" i="4"/>
  <c r="I551" i="4"/>
  <c r="E551" i="4"/>
  <c r="C551" i="4"/>
  <c r="I550" i="4"/>
  <c r="E550" i="4"/>
  <c r="C550" i="4"/>
  <c r="I549" i="4"/>
  <c r="E549" i="4"/>
  <c r="C549" i="4"/>
  <c r="I548" i="4"/>
  <c r="E548" i="4"/>
  <c r="C548" i="4"/>
  <c r="I547" i="4"/>
  <c r="E547" i="4"/>
  <c r="C547" i="4"/>
  <c r="I546" i="4"/>
  <c r="E546" i="4"/>
  <c r="C546" i="4"/>
  <c r="I545" i="4"/>
  <c r="E545" i="4"/>
  <c r="C545" i="4"/>
  <c r="I544" i="4"/>
  <c r="E544" i="4"/>
  <c r="C544" i="4"/>
  <c r="I543" i="4"/>
  <c r="E543" i="4"/>
  <c r="C543" i="4"/>
  <c r="I542" i="4"/>
  <c r="E542" i="4"/>
  <c r="C542" i="4"/>
  <c r="I541" i="4"/>
  <c r="E541" i="4"/>
  <c r="C541" i="4"/>
  <c r="I540" i="4"/>
  <c r="E540" i="4"/>
  <c r="C540" i="4"/>
  <c r="I539" i="4"/>
  <c r="E539" i="4"/>
  <c r="C539" i="4"/>
  <c r="I538" i="4"/>
  <c r="E538" i="4"/>
  <c r="C538" i="4"/>
  <c r="I537" i="4"/>
  <c r="E537" i="4"/>
  <c r="C537" i="4"/>
  <c r="I536" i="4"/>
  <c r="E536" i="4"/>
  <c r="C536" i="4"/>
  <c r="I535" i="4"/>
  <c r="E535" i="4"/>
  <c r="C535" i="4"/>
  <c r="I534" i="4"/>
  <c r="E534" i="4"/>
  <c r="C534" i="4"/>
  <c r="I533" i="4"/>
  <c r="E533" i="4"/>
  <c r="C533" i="4"/>
  <c r="I532" i="4"/>
  <c r="E532" i="4"/>
  <c r="C532" i="4"/>
  <c r="I531" i="4"/>
  <c r="E531" i="4"/>
  <c r="C531" i="4"/>
  <c r="I530" i="4"/>
  <c r="E530" i="4"/>
  <c r="C530" i="4"/>
  <c r="I529" i="4"/>
  <c r="E529" i="4"/>
  <c r="C529" i="4"/>
  <c r="I528" i="4"/>
  <c r="E528" i="4"/>
  <c r="C528" i="4"/>
  <c r="I527" i="4"/>
  <c r="E527" i="4"/>
  <c r="C527" i="4"/>
  <c r="I526" i="4"/>
  <c r="E526" i="4"/>
  <c r="C526" i="4"/>
  <c r="I525" i="4"/>
  <c r="E525" i="4"/>
  <c r="C525" i="4"/>
  <c r="I524" i="4"/>
  <c r="E524" i="4"/>
  <c r="C524" i="4"/>
  <c r="I523" i="4"/>
  <c r="E523" i="4"/>
  <c r="C523" i="4"/>
  <c r="I522" i="4"/>
  <c r="E522" i="4"/>
  <c r="C522" i="4"/>
  <c r="I521" i="4"/>
  <c r="E521" i="4"/>
  <c r="C521" i="4"/>
  <c r="I520" i="4"/>
  <c r="E520" i="4"/>
  <c r="C520" i="4"/>
  <c r="I519" i="4"/>
  <c r="E519" i="4"/>
  <c r="C519" i="4"/>
  <c r="I518" i="4"/>
  <c r="E518" i="4"/>
  <c r="C518" i="4"/>
  <c r="I517" i="4"/>
  <c r="E517" i="4"/>
  <c r="C517" i="4"/>
  <c r="I516" i="4"/>
  <c r="E516" i="4"/>
  <c r="C516" i="4"/>
  <c r="I515" i="4"/>
  <c r="E515" i="4"/>
  <c r="C515" i="4"/>
  <c r="I514" i="4"/>
  <c r="E514" i="4"/>
  <c r="C514" i="4"/>
  <c r="I513" i="4"/>
  <c r="E513" i="4"/>
  <c r="C513" i="4"/>
  <c r="I512" i="4"/>
  <c r="E512" i="4"/>
  <c r="C512" i="4"/>
  <c r="I511" i="4"/>
  <c r="E511" i="4"/>
  <c r="C511" i="4"/>
  <c r="I510" i="4"/>
  <c r="E510" i="4"/>
  <c r="C510" i="4"/>
  <c r="I509" i="4"/>
  <c r="E509" i="4"/>
  <c r="C509" i="4"/>
  <c r="I508" i="4"/>
  <c r="E508" i="4"/>
  <c r="C508" i="4"/>
  <c r="I507" i="4"/>
  <c r="E507" i="4"/>
  <c r="C507" i="4"/>
  <c r="I506" i="4"/>
  <c r="E506" i="4"/>
  <c r="C506" i="4"/>
  <c r="I505" i="4"/>
  <c r="E505" i="4"/>
  <c r="C505" i="4"/>
  <c r="I504" i="4"/>
  <c r="E504" i="4"/>
  <c r="C504" i="4"/>
  <c r="I503" i="4"/>
  <c r="E503" i="4"/>
  <c r="C503" i="4"/>
  <c r="I502" i="4"/>
  <c r="E502" i="4"/>
  <c r="C502" i="4"/>
  <c r="I501" i="4"/>
  <c r="E501" i="4"/>
  <c r="C501" i="4"/>
  <c r="I500" i="4"/>
  <c r="E500" i="4"/>
  <c r="C500" i="4"/>
  <c r="I499" i="4"/>
  <c r="E499" i="4"/>
  <c r="C499" i="4"/>
  <c r="I498" i="4"/>
  <c r="E498" i="4"/>
  <c r="C498" i="4"/>
  <c r="I497" i="4"/>
  <c r="E497" i="4"/>
  <c r="C497" i="4"/>
  <c r="I496" i="4"/>
  <c r="E496" i="4"/>
  <c r="C496" i="4"/>
  <c r="I494" i="4"/>
  <c r="E494" i="4"/>
  <c r="C494" i="4"/>
  <c r="I493" i="4"/>
  <c r="E493" i="4"/>
  <c r="C493" i="4"/>
  <c r="I492" i="4"/>
  <c r="E492" i="4"/>
  <c r="C492" i="4"/>
  <c r="I491" i="4"/>
  <c r="E491" i="4"/>
  <c r="C491" i="4"/>
  <c r="I490" i="4"/>
  <c r="E490" i="4"/>
  <c r="C490" i="4"/>
  <c r="I489" i="4"/>
  <c r="E489" i="4"/>
  <c r="C489" i="4"/>
  <c r="I488" i="4"/>
  <c r="E488" i="4"/>
  <c r="C488" i="4"/>
  <c r="I487" i="4"/>
  <c r="E487" i="4"/>
  <c r="C487" i="4"/>
  <c r="I486" i="4"/>
  <c r="E486" i="4"/>
  <c r="C486" i="4"/>
  <c r="I485" i="4"/>
  <c r="E485" i="4"/>
  <c r="C485" i="4"/>
  <c r="I484" i="4"/>
  <c r="E484" i="4"/>
  <c r="C484" i="4"/>
  <c r="I483" i="4"/>
  <c r="E483" i="4"/>
  <c r="C483" i="4"/>
  <c r="I482" i="4"/>
  <c r="E482" i="4"/>
  <c r="C482" i="4"/>
  <c r="I481" i="4"/>
  <c r="E481" i="4"/>
  <c r="C481" i="4"/>
  <c r="I480" i="4"/>
  <c r="E480" i="4"/>
  <c r="C480" i="4"/>
  <c r="I479" i="4"/>
  <c r="E479" i="4"/>
  <c r="C479" i="4"/>
  <c r="I478" i="4"/>
  <c r="E478" i="4"/>
  <c r="C478" i="4"/>
  <c r="I477" i="4"/>
  <c r="E477" i="4"/>
  <c r="C477" i="4"/>
  <c r="I476" i="4"/>
  <c r="E476" i="4"/>
  <c r="C476" i="4"/>
  <c r="I475" i="4"/>
  <c r="E475" i="4"/>
  <c r="C475" i="4"/>
  <c r="I474" i="4"/>
  <c r="E474" i="4"/>
  <c r="C474" i="4"/>
  <c r="I473" i="4"/>
  <c r="E473" i="4"/>
  <c r="C473" i="4"/>
  <c r="I472" i="4"/>
  <c r="E472" i="4"/>
  <c r="C472" i="4"/>
  <c r="I471" i="4"/>
  <c r="E471" i="4"/>
  <c r="C471" i="4"/>
  <c r="I470" i="4"/>
  <c r="E470" i="4"/>
  <c r="C470" i="4"/>
  <c r="I469" i="4"/>
  <c r="E469" i="4"/>
  <c r="C469" i="4"/>
  <c r="I468" i="4"/>
  <c r="E468" i="4"/>
  <c r="C468" i="4"/>
  <c r="I467" i="4"/>
  <c r="E467" i="4"/>
  <c r="C467" i="4"/>
  <c r="I466" i="4"/>
  <c r="E466" i="4"/>
  <c r="C466" i="4"/>
  <c r="I465" i="4"/>
  <c r="E465" i="4"/>
  <c r="C465" i="4"/>
  <c r="I464" i="4"/>
  <c r="E464" i="4"/>
  <c r="C464" i="4"/>
  <c r="I463" i="4"/>
  <c r="E463" i="4"/>
  <c r="C463" i="4"/>
  <c r="I462" i="4"/>
  <c r="E462" i="4"/>
  <c r="C462" i="4"/>
  <c r="I461" i="4"/>
  <c r="E461" i="4"/>
  <c r="C461" i="4"/>
  <c r="I460" i="4"/>
  <c r="E460" i="4"/>
  <c r="C460" i="4"/>
  <c r="I459" i="4"/>
  <c r="E459" i="4"/>
  <c r="C459" i="4"/>
  <c r="I458" i="4"/>
  <c r="E458" i="4"/>
  <c r="C458" i="4"/>
  <c r="I457" i="4"/>
  <c r="E457" i="4"/>
  <c r="C457" i="4"/>
  <c r="I456" i="4"/>
  <c r="E456" i="4"/>
  <c r="C456" i="4"/>
  <c r="I455" i="4"/>
  <c r="E455" i="4"/>
  <c r="C455" i="4"/>
  <c r="I454" i="4"/>
  <c r="E454" i="4"/>
  <c r="C454" i="4"/>
  <c r="I453" i="4"/>
  <c r="E453" i="4"/>
  <c r="C453" i="4"/>
  <c r="I452" i="4"/>
  <c r="E452" i="4"/>
  <c r="C452" i="4"/>
  <c r="I451" i="4"/>
  <c r="E451" i="4"/>
  <c r="C451" i="4"/>
  <c r="I450" i="4"/>
  <c r="E450" i="4"/>
  <c r="C450" i="4"/>
  <c r="I449" i="4"/>
  <c r="E449" i="4"/>
  <c r="C449" i="4"/>
  <c r="I448" i="4"/>
  <c r="E448" i="4"/>
  <c r="C448" i="4"/>
  <c r="I447" i="4"/>
  <c r="E447" i="4"/>
  <c r="C447" i="4"/>
  <c r="I446" i="4"/>
  <c r="E446" i="4"/>
  <c r="C446" i="4"/>
  <c r="I445" i="4"/>
  <c r="E445" i="4"/>
  <c r="C445" i="4"/>
  <c r="I444" i="4"/>
  <c r="E444" i="4"/>
  <c r="C444" i="4"/>
  <c r="I443" i="4"/>
  <c r="E443" i="4"/>
  <c r="C443" i="4"/>
  <c r="I442" i="4"/>
  <c r="E442" i="4"/>
  <c r="C442" i="4"/>
  <c r="I441" i="4"/>
  <c r="E441" i="4"/>
  <c r="C441" i="4"/>
  <c r="I440" i="4"/>
  <c r="E440" i="4"/>
  <c r="C440" i="4"/>
  <c r="I439" i="4"/>
  <c r="E439" i="4"/>
  <c r="C439" i="4"/>
  <c r="I438" i="4"/>
  <c r="E438" i="4"/>
  <c r="C438" i="4"/>
  <c r="I437" i="4"/>
  <c r="E437" i="4"/>
  <c r="C437" i="4"/>
  <c r="I436" i="4"/>
  <c r="E436" i="4"/>
  <c r="C436" i="4"/>
  <c r="I435" i="4"/>
  <c r="E435" i="4"/>
  <c r="C435" i="4"/>
  <c r="I434" i="4"/>
  <c r="E434" i="4"/>
  <c r="C434" i="4"/>
  <c r="I433" i="4"/>
  <c r="E433" i="4"/>
  <c r="C433" i="4"/>
  <c r="I432" i="4"/>
  <c r="E432" i="4"/>
  <c r="C432" i="4"/>
  <c r="I431" i="4"/>
  <c r="E431" i="4"/>
  <c r="C431" i="4"/>
  <c r="I430" i="4"/>
  <c r="E430" i="4"/>
  <c r="C430" i="4"/>
  <c r="I429" i="4"/>
  <c r="E429" i="4"/>
  <c r="C429" i="4"/>
  <c r="I428" i="4"/>
  <c r="E428" i="4"/>
  <c r="C428" i="4"/>
  <c r="I427" i="4"/>
  <c r="E427" i="4"/>
  <c r="C427" i="4"/>
  <c r="I426" i="4"/>
  <c r="E426" i="4"/>
  <c r="C426" i="4"/>
  <c r="I425" i="4"/>
  <c r="E425" i="4"/>
  <c r="C425" i="4"/>
  <c r="I424" i="4"/>
  <c r="E424" i="4"/>
  <c r="C424" i="4"/>
  <c r="I423" i="4"/>
  <c r="E423" i="4"/>
  <c r="C423" i="4"/>
  <c r="I422" i="4"/>
  <c r="E422" i="4"/>
  <c r="C422" i="4"/>
  <c r="I421" i="4"/>
  <c r="E421" i="4"/>
  <c r="C421" i="4"/>
  <c r="I420" i="4"/>
  <c r="E420" i="4"/>
  <c r="C420" i="4"/>
  <c r="I419" i="4"/>
  <c r="E419" i="4"/>
  <c r="C419" i="4"/>
  <c r="I418" i="4"/>
  <c r="E418" i="4"/>
  <c r="C418" i="4"/>
  <c r="I416" i="4"/>
  <c r="E416" i="4"/>
  <c r="C416" i="4"/>
  <c r="I415" i="4"/>
  <c r="E415" i="4"/>
  <c r="C415" i="4"/>
  <c r="I414" i="4"/>
  <c r="E414" i="4"/>
  <c r="C414" i="4"/>
  <c r="I413" i="4"/>
  <c r="E413" i="4"/>
  <c r="C413" i="4"/>
  <c r="I412" i="4"/>
  <c r="E412" i="4"/>
  <c r="C412" i="4"/>
  <c r="I411" i="4"/>
  <c r="E411" i="4"/>
  <c r="C411" i="4"/>
  <c r="I410" i="4"/>
  <c r="E410" i="4"/>
  <c r="C410" i="4"/>
  <c r="I409" i="4"/>
  <c r="E409" i="4"/>
  <c r="C409" i="4"/>
  <c r="I408" i="4"/>
  <c r="E408" i="4"/>
  <c r="C408" i="4"/>
  <c r="I407" i="4"/>
  <c r="E407" i="4"/>
  <c r="C407" i="4"/>
  <c r="I406" i="4"/>
  <c r="E406" i="4"/>
  <c r="C406" i="4"/>
  <c r="I405" i="4"/>
  <c r="E405" i="4"/>
  <c r="C405" i="4"/>
  <c r="I404" i="4"/>
  <c r="E404" i="4"/>
  <c r="C404" i="4"/>
  <c r="I403" i="4"/>
  <c r="E403" i="4"/>
  <c r="C403" i="4"/>
  <c r="I402" i="4"/>
  <c r="E402" i="4"/>
  <c r="C402" i="4"/>
  <c r="I401" i="4"/>
  <c r="E401" i="4"/>
  <c r="C401" i="4"/>
  <c r="I400" i="4"/>
  <c r="E400" i="4"/>
  <c r="C400" i="4"/>
  <c r="I399" i="4"/>
  <c r="E399" i="4"/>
  <c r="C399" i="4"/>
  <c r="I398" i="4"/>
  <c r="E398" i="4"/>
  <c r="C398" i="4"/>
  <c r="I397" i="4"/>
  <c r="E397" i="4"/>
  <c r="C397" i="4"/>
  <c r="I396" i="4"/>
  <c r="E396" i="4"/>
  <c r="C396" i="4"/>
  <c r="I395" i="4"/>
  <c r="E395" i="4"/>
  <c r="C395" i="4"/>
  <c r="I394" i="4"/>
  <c r="E394" i="4"/>
  <c r="C394" i="4"/>
  <c r="I393" i="4"/>
  <c r="E393" i="4"/>
  <c r="C393" i="4"/>
  <c r="I392" i="4"/>
  <c r="E392" i="4"/>
  <c r="C392" i="4"/>
  <c r="I391" i="4"/>
  <c r="E391" i="4"/>
  <c r="C391" i="4"/>
  <c r="I390" i="4"/>
  <c r="E390" i="4"/>
  <c r="C390" i="4"/>
  <c r="I389" i="4"/>
  <c r="E389" i="4"/>
  <c r="C389" i="4"/>
  <c r="I388" i="4"/>
  <c r="E388" i="4"/>
  <c r="C388" i="4"/>
  <c r="I387" i="4"/>
  <c r="E387" i="4"/>
  <c r="C387" i="4"/>
  <c r="I386" i="4"/>
  <c r="E386" i="4"/>
  <c r="C386" i="4"/>
  <c r="I385" i="4"/>
  <c r="E385" i="4"/>
  <c r="C385" i="4"/>
  <c r="I384" i="4"/>
  <c r="E384" i="4"/>
  <c r="C384" i="4"/>
  <c r="I383" i="4"/>
  <c r="E383" i="4"/>
  <c r="C383" i="4"/>
  <c r="I382" i="4"/>
  <c r="E382" i="4"/>
  <c r="C382" i="4"/>
  <c r="I381" i="4"/>
  <c r="E381" i="4"/>
  <c r="C381" i="4"/>
  <c r="I380" i="4"/>
  <c r="E380" i="4"/>
  <c r="C380" i="4"/>
  <c r="I379" i="4"/>
  <c r="E379" i="4"/>
  <c r="C379" i="4"/>
  <c r="I378" i="4"/>
  <c r="E378" i="4"/>
  <c r="C378" i="4"/>
  <c r="I377" i="4"/>
  <c r="E377" i="4"/>
  <c r="C377" i="4"/>
  <c r="I376" i="4"/>
  <c r="E376" i="4"/>
  <c r="C376" i="4"/>
  <c r="I375" i="4"/>
  <c r="E375" i="4"/>
  <c r="C375" i="4"/>
  <c r="I374" i="4"/>
  <c r="E374" i="4"/>
  <c r="C374" i="4"/>
  <c r="I373" i="4"/>
  <c r="E373" i="4"/>
  <c r="C373" i="4"/>
  <c r="I372" i="4"/>
  <c r="E372" i="4"/>
  <c r="C372" i="4"/>
  <c r="I371" i="4"/>
  <c r="E371" i="4"/>
  <c r="C371" i="4"/>
  <c r="I370" i="4"/>
  <c r="E370" i="4"/>
  <c r="C370" i="4"/>
  <c r="I369" i="4"/>
  <c r="E369" i="4"/>
  <c r="C369" i="4"/>
  <c r="I368" i="4"/>
  <c r="E368" i="4"/>
  <c r="C368" i="4"/>
  <c r="I367" i="4"/>
  <c r="E367" i="4"/>
  <c r="C367" i="4"/>
  <c r="I366" i="4"/>
  <c r="E366" i="4"/>
  <c r="C366" i="4"/>
  <c r="I365" i="4"/>
  <c r="E365" i="4"/>
  <c r="C365" i="4"/>
  <c r="I364" i="4"/>
  <c r="E364" i="4"/>
  <c r="C364" i="4"/>
  <c r="I363" i="4"/>
  <c r="E363" i="4"/>
  <c r="C363" i="4"/>
  <c r="I362" i="4"/>
  <c r="E362" i="4"/>
  <c r="C362" i="4"/>
  <c r="I361" i="4"/>
  <c r="E361" i="4"/>
  <c r="C361" i="4"/>
  <c r="I360" i="4"/>
  <c r="E360" i="4"/>
  <c r="C360" i="4"/>
  <c r="I359" i="4"/>
  <c r="E359" i="4"/>
  <c r="C359" i="4"/>
  <c r="I358" i="4"/>
  <c r="E358" i="4"/>
  <c r="C358" i="4"/>
  <c r="I357" i="4"/>
  <c r="E357" i="4"/>
  <c r="C357" i="4"/>
  <c r="I356" i="4"/>
  <c r="E356" i="4"/>
  <c r="C356" i="4"/>
  <c r="I355" i="4"/>
  <c r="E355" i="4"/>
  <c r="C355" i="4"/>
  <c r="I354" i="4"/>
  <c r="E354" i="4"/>
  <c r="C354" i="4"/>
  <c r="I353" i="4"/>
  <c r="E353" i="4"/>
  <c r="C353" i="4"/>
  <c r="I352" i="4"/>
  <c r="E352" i="4"/>
  <c r="C352" i="4"/>
  <c r="I351" i="4"/>
  <c r="E351" i="4"/>
  <c r="C351" i="4"/>
  <c r="I350" i="4"/>
  <c r="E350" i="4"/>
  <c r="C350" i="4"/>
  <c r="I349" i="4"/>
  <c r="E349" i="4"/>
  <c r="C349" i="4"/>
  <c r="I348" i="4"/>
  <c r="E348" i="4"/>
  <c r="C348" i="4"/>
  <c r="I347" i="4"/>
  <c r="E347" i="4"/>
  <c r="C347" i="4"/>
  <c r="I346" i="4"/>
  <c r="E346" i="4"/>
  <c r="C346" i="4"/>
  <c r="I345" i="4"/>
  <c r="E345" i="4"/>
  <c r="C345" i="4"/>
  <c r="I344" i="4"/>
  <c r="E344" i="4"/>
  <c r="C344" i="4"/>
  <c r="I343" i="4"/>
  <c r="E343" i="4"/>
  <c r="C343" i="4"/>
  <c r="I342" i="4"/>
  <c r="E342" i="4"/>
  <c r="C342" i="4"/>
  <c r="I341" i="4"/>
  <c r="E341" i="4"/>
  <c r="C341" i="4"/>
  <c r="I340" i="4"/>
  <c r="E340" i="4"/>
  <c r="C340" i="4"/>
  <c r="I339" i="4"/>
  <c r="E339" i="4"/>
  <c r="C339" i="4"/>
  <c r="I338" i="4"/>
  <c r="E338" i="4"/>
  <c r="C338" i="4"/>
  <c r="I337" i="4"/>
  <c r="E337" i="4"/>
  <c r="C337" i="4"/>
  <c r="I336" i="4"/>
  <c r="E336" i="4"/>
  <c r="C336" i="4"/>
  <c r="I335" i="4"/>
  <c r="E335" i="4"/>
  <c r="C335" i="4"/>
  <c r="I334" i="4"/>
  <c r="E334" i="4"/>
  <c r="C334" i="4"/>
  <c r="I332" i="4"/>
  <c r="E332" i="4"/>
  <c r="C332" i="4"/>
  <c r="I331" i="4"/>
  <c r="E331" i="4"/>
  <c r="C331" i="4"/>
  <c r="I330" i="4"/>
  <c r="E330" i="4"/>
  <c r="C330" i="4"/>
  <c r="I329" i="4"/>
  <c r="E329" i="4"/>
  <c r="C329" i="4"/>
  <c r="I328" i="4"/>
  <c r="E328" i="4"/>
  <c r="C328" i="4"/>
  <c r="I327" i="4"/>
  <c r="E327" i="4"/>
  <c r="C327" i="4"/>
  <c r="I326" i="4"/>
  <c r="E326" i="4"/>
  <c r="C326" i="4"/>
  <c r="I325" i="4"/>
  <c r="E325" i="4"/>
  <c r="C325" i="4"/>
  <c r="I324" i="4"/>
  <c r="E324" i="4"/>
  <c r="C324" i="4"/>
  <c r="I323" i="4"/>
  <c r="E323" i="4"/>
  <c r="C323" i="4"/>
  <c r="I322" i="4"/>
  <c r="E322" i="4"/>
  <c r="C322" i="4"/>
  <c r="I321" i="4"/>
  <c r="E321" i="4"/>
  <c r="C321" i="4"/>
  <c r="I320" i="4"/>
  <c r="E320" i="4"/>
  <c r="C320" i="4"/>
  <c r="I319" i="4"/>
  <c r="E319" i="4"/>
  <c r="C319" i="4"/>
  <c r="I318" i="4"/>
  <c r="E318" i="4"/>
  <c r="C318" i="4"/>
  <c r="I317" i="4"/>
  <c r="E317" i="4"/>
  <c r="C317" i="4"/>
  <c r="I316" i="4"/>
  <c r="E316" i="4"/>
  <c r="C316" i="4"/>
  <c r="I315" i="4"/>
  <c r="E315" i="4"/>
  <c r="C315" i="4"/>
  <c r="I314" i="4"/>
  <c r="E314" i="4"/>
  <c r="C314" i="4"/>
  <c r="I313" i="4"/>
  <c r="E313" i="4"/>
  <c r="C313" i="4"/>
  <c r="I312" i="4"/>
  <c r="E312" i="4"/>
  <c r="C312" i="4"/>
  <c r="I311" i="4"/>
  <c r="E311" i="4"/>
  <c r="C311" i="4"/>
  <c r="I310" i="4"/>
  <c r="E310" i="4"/>
  <c r="C310" i="4"/>
  <c r="I309" i="4"/>
  <c r="E309" i="4"/>
  <c r="C309" i="4"/>
  <c r="I308" i="4"/>
  <c r="E308" i="4"/>
  <c r="C308" i="4"/>
  <c r="I307" i="4"/>
  <c r="E307" i="4"/>
  <c r="C307" i="4"/>
  <c r="I306" i="4"/>
  <c r="E306" i="4"/>
  <c r="C306" i="4"/>
  <c r="I305" i="4"/>
  <c r="E305" i="4"/>
  <c r="C305" i="4"/>
  <c r="I304" i="4"/>
  <c r="E304" i="4"/>
  <c r="C304" i="4"/>
  <c r="I303" i="4"/>
  <c r="E303" i="4"/>
  <c r="C303" i="4"/>
  <c r="I302" i="4"/>
  <c r="E302" i="4"/>
  <c r="C302" i="4"/>
  <c r="I301" i="4"/>
  <c r="E301" i="4"/>
  <c r="C301" i="4"/>
  <c r="I300" i="4"/>
  <c r="E300" i="4"/>
  <c r="C300" i="4"/>
  <c r="I299" i="4"/>
  <c r="E299" i="4"/>
  <c r="C299" i="4"/>
  <c r="I298" i="4"/>
  <c r="E298" i="4"/>
  <c r="C298" i="4"/>
  <c r="I297" i="4"/>
  <c r="E297" i="4"/>
  <c r="C297" i="4"/>
  <c r="I296" i="4"/>
  <c r="E296" i="4"/>
  <c r="C296" i="4"/>
  <c r="I295" i="4"/>
  <c r="E295" i="4"/>
  <c r="C295" i="4"/>
  <c r="I294" i="4"/>
  <c r="E294" i="4"/>
  <c r="C294" i="4"/>
  <c r="I293" i="4"/>
  <c r="E293" i="4"/>
  <c r="C293" i="4"/>
  <c r="I292" i="4"/>
  <c r="E292" i="4"/>
  <c r="C292" i="4"/>
  <c r="I291" i="4"/>
  <c r="E291" i="4"/>
  <c r="C291" i="4"/>
  <c r="I290" i="4"/>
  <c r="E290" i="4"/>
  <c r="C290" i="4"/>
  <c r="I289" i="4"/>
  <c r="E289" i="4"/>
  <c r="C289" i="4"/>
  <c r="I288" i="4"/>
  <c r="E288" i="4"/>
  <c r="C288" i="4"/>
  <c r="I287" i="4"/>
  <c r="E287" i="4"/>
  <c r="C287" i="4"/>
  <c r="I286" i="4"/>
  <c r="E286" i="4"/>
  <c r="C286" i="4"/>
  <c r="I285" i="4"/>
  <c r="E285" i="4"/>
  <c r="C285" i="4"/>
  <c r="I284" i="4"/>
  <c r="E284" i="4"/>
  <c r="C284" i="4"/>
  <c r="I283" i="4"/>
  <c r="E283" i="4"/>
  <c r="C283" i="4"/>
  <c r="I282" i="4"/>
  <c r="E282" i="4"/>
  <c r="C282" i="4"/>
  <c r="I281" i="4"/>
  <c r="E281" i="4"/>
  <c r="C281" i="4"/>
  <c r="I280" i="4"/>
  <c r="E280" i="4"/>
  <c r="C280" i="4"/>
  <c r="I279" i="4"/>
  <c r="E279" i="4"/>
  <c r="C279" i="4"/>
  <c r="I278" i="4"/>
  <c r="E278" i="4"/>
  <c r="C278" i="4"/>
  <c r="I277" i="4"/>
  <c r="E277" i="4"/>
  <c r="C277" i="4"/>
  <c r="I276" i="4"/>
  <c r="E276" i="4"/>
  <c r="C276" i="4"/>
  <c r="I275" i="4"/>
  <c r="E275" i="4"/>
  <c r="C275" i="4"/>
  <c r="I274" i="4"/>
  <c r="E274" i="4"/>
  <c r="C274" i="4"/>
  <c r="I273" i="4"/>
  <c r="E273" i="4"/>
  <c r="C273" i="4"/>
  <c r="I272" i="4"/>
  <c r="E272" i="4"/>
  <c r="C272" i="4"/>
  <c r="I271" i="4"/>
  <c r="E271" i="4"/>
  <c r="C271" i="4"/>
  <c r="I270" i="4"/>
  <c r="E270" i="4"/>
  <c r="C270" i="4"/>
  <c r="I269" i="4"/>
  <c r="E269" i="4"/>
  <c r="C269" i="4"/>
  <c r="I268" i="4"/>
  <c r="E268" i="4"/>
  <c r="C268" i="4"/>
  <c r="I267" i="4"/>
  <c r="E267" i="4"/>
  <c r="C267" i="4"/>
  <c r="I266" i="4"/>
  <c r="E266" i="4"/>
  <c r="C266" i="4"/>
  <c r="I265" i="4"/>
  <c r="E265" i="4"/>
  <c r="C265" i="4"/>
  <c r="I264" i="4"/>
  <c r="E264" i="4"/>
  <c r="C264" i="4"/>
  <c r="I263" i="4"/>
  <c r="E263" i="4"/>
  <c r="C263" i="4"/>
  <c r="I262" i="4"/>
  <c r="E262" i="4"/>
  <c r="C262" i="4"/>
  <c r="I261" i="4"/>
  <c r="E261" i="4"/>
  <c r="C261" i="4"/>
  <c r="I260" i="4"/>
  <c r="E260" i="4"/>
  <c r="C260" i="4"/>
  <c r="I259" i="4"/>
  <c r="E259" i="4"/>
  <c r="C259" i="4"/>
  <c r="I258" i="4"/>
  <c r="E258" i="4"/>
  <c r="C258" i="4"/>
  <c r="I257" i="4"/>
  <c r="E257" i="4"/>
  <c r="C257" i="4"/>
  <c r="I256" i="4"/>
  <c r="E256" i="4"/>
  <c r="C256" i="4"/>
  <c r="I255" i="4"/>
  <c r="E255" i="4"/>
  <c r="C255" i="4"/>
  <c r="I254" i="4"/>
  <c r="E254" i="4"/>
  <c r="C254" i="4"/>
  <c r="I253" i="4"/>
  <c r="E253" i="4"/>
  <c r="C253" i="4"/>
  <c r="I251" i="4"/>
  <c r="E251" i="4"/>
  <c r="C251" i="4"/>
  <c r="I250" i="4"/>
  <c r="E250" i="4"/>
  <c r="C250" i="4"/>
  <c r="I249" i="4"/>
  <c r="E249" i="4"/>
  <c r="C249" i="4"/>
  <c r="I248" i="4"/>
  <c r="E248" i="4"/>
  <c r="C248" i="4"/>
  <c r="I247" i="4"/>
  <c r="E247" i="4"/>
  <c r="C247" i="4"/>
  <c r="I246" i="4"/>
  <c r="E246" i="4"/>
  <c r="C246" i="4"/>
  <c r="I245" i="4"/>
  <c r="E245" i="4"/>
  <c r="C245" i="4"/>
  <c r="I244" i="4"/>
  <c r="E244" i="4"/>
  <c r="C244" i="4"/>
  <c r="I243" i="4"/>
  <c r="E243" i="4"/>
  <c r="C243" i="4"/>
  <c r="I242" i="4"/>
  <c r="E242" i="4"/>
  <c r="C242" i="4"/>
  <c r="I241" i="4"/>
  <c r="E241" i="4"/>
  <c r="C241" i="4"/>
  <c r="I240" i="4"/>
  <c r="E240" i="4"/>
  <c r="C240" i="4"/>
  <c r="I239" i="4"/>
  <c r="E239" i="4"/>
  <c r="C239" i="4"/>
  <c r="I238" i="4"/>
  <c r="E238" i="4"/>
  <c r="C238" i="4"/>
  <c r="I237" i="4"/>
  <c r="E237" i="4"/>
  <c r="C237" i="4"/>
  <c r="I236" i="4"/>
  <c r="E236" i="4"/>
  <c r="C236" i="4"/>
  <c r="I235" i="4"/>
  <c r="E235" i="4"/>
  <c r="C235" i="4"/>
  <c r="I234" i="4"/>
  <c r="E234" i="4"/>
  <c r="C234" i="4"/>
  <c r="I233" i="4"/>
  <c r="E233" i="4"/>
  <c r="C233" i="4"/>
  <c r="I232" i="4"/>
  <c r="E232" i="4"/>
  <c r="C232" i="4"/>
  <c r="I231" i="4"/>
  <c r="E231" i="4"/>
  <c r="C231" i="4"/>
  <c r="I230" i="4"/>
  <c r="E230" i="4"/>
  <c r="C230" i="4"/>
  <c r="I229" i="4"/>
  <c r="E229" i="4"/>
  <c r="C229" i="4"/>
  <c r="I228" i="4"/>
  <c r="E228" i="4"/>
  <c r="C228" i="4"/>
  <c r="I227" i="4"/>
  <c r="E227" i="4"/>
  <c r="C227" i="4"/>
  <c r="I226" i="4"/>
  <c r="E226" i="4"/>
  <c r="C226" i="4"/>
  <c r="I225" i="4"/>
  <c r="E225" i="4"/>
  <c r="C225" i="4"/>
  <c r="I224" i="4"/>
  <c r="E224" i="4"/>
  <c r="C224" i="4"/>
  <c r="I223" i="4"/>
  <c r="E223" i="4"/>
  <c r="C223" i="4"/>
  <c r="I222" i="4"/>
  <c r="E222" i="4"/>
  <c r="C222" i="4"/>
  <c r="I221" i="4"/>
  <c r="E221" i="4"/>
  <c r="C221" i="4"/>
  <c r="I220" i="4"/>
  <c r="E220" i="4"/>
  <c r="C220" i="4"/>
  <c r="I219" i="4"/>
  <c r="E219" i="4"/>
  <c r="C219" i="4"/>
  <c r="I218" i="4"/>
  <c r="E218" i="4"/>
  <c r="C218" i="4"/>
  <c r="I217" i="4"/>
  <c r="E217" i="4"/>
  <c r="C217" i="4"/>
  <c r="I216" i="4"/>
  <c r="E216" i="4"/>
  <c r="C216" i="4"/>
  <c r="I215" i="4"/>
  <c r="E215" i="4"/>
  <c r="C215" i="4"/>
  <c r="I214" i="4"/>
  <c r="E214" i="4"/>
  <c r="C214" i="4"/>
  <c r="I213" i="4"/>
  <c r="E213" i="4"/>
  <c r="C213" i="4"/>
  <c r="I212" i="4"/>
  <c r="E212" i="4"/>
  <c r="C212" i="4"/>
  <c r="I211" i="4"/>
  <c r="E211" i="4"/>
  <c r="C211" i="4"/>
  <c r="I210" i="4"/>
  <c r="E210" i="4"/>
  <c r="C210" i="4"/>
  <c r="I209" i="4"/>
  <c r="E209" i="4"/>
  <c r="C209" i="4"/>
  <c r="I208" i="4"/>
  <c r="E208" i="4"/>
  <c r="C208" i="4"/>
  <c r="I207" i="4"/>
  <c r="E207" i="4"/>
  <c r="C207" i="4"/>
  <c r="I206" i="4"/>
  <c r="E206" i="4"/>
  <c r="C206" i="4"/>
  <c r="I205" i="4"/>
  <c r="E205" i="4"/>
  <c r="C205" i="4"/>
  <c r="I204" i="4"/>
  <c r="E204" i="4"/>
  <c r="C204" i="4"/>
  <c r="I203" i="4"/>
  <c r="E203" i="4"/>
  <c r="C203" i="4"/>
  <c r="I202" i="4"/>
  <c r="E202" i="4"/>
  <c r="C202" i="4"/>
  <c r="I201" i="4"/>
  <c r="E201" i="4"/>
  <c r="C201" i="4"/>
  <c r="I200" i="4"/>
  <c r="E200" i="4"/>
  <c r="C200" i="4"/>
  <c r="I199" i="4"/>
  <c r="E199" i="4"/>
  <c r="C199" i="4"/>
  <c r="I198" i="4"/>
  <c r="E198" i="4"/>
  <c r="C198" i="4"/>
  <c r="I197" i="4"/>
  <c r="E197" i="4"/>
  <c r="C197" i="4"/>
  <c r="I196" i="4"/>
  <c r="E196" i="4"/>
  <c r="C196" i="4"/>
  <c r="I195" i="4"/>
  <c r="E195" i="4"/>
  <c r="C195" i="4"/>
  <c r="I194" i="4"/>
  <c r="E194" i="4"/>
  <c r="C194" i="4"/>
  <c r="I193" i="4"/>
  <c r="E193" i="4"/>
  <c r="C193" i="4"/>
  <c r="I192" i="4"/>
  <c r="E192" i="4"/>
  <c r="C192" i="4"/>
  <c r="I191" i="4"/>
  <c r="E191" i="4"/>
  <c r="C191" i="4"/>
  <c r="I190" i="4"/>
  <c r="E190" i="4"/>
  <c r="C190" i="4"/>
  <c r="I189" i="4"/>
  <c r="E189" i="4"/>
  <c r="C189" i="4"/>
  <c r="I188" i="4"/>
  <c r="E188" i="4"/>
  <c r="C188" i="4"/>
  <c r="I187" i="4"/>
  <c r="E187" i="4"/>
  <c r="C187" i="4"/>
  <c r="I186" i="4"/>
  <c r="E186" i="4"/>
  <c r="C186" i="4"/>
  <c r="I185" i="4"/>
  <c r="E185" i="4"/>
  <c r="C185" i="4"/>
  <c r="I184" i="4"/>
  <c r="E184" i="4"/>
  <c r="C184" i="4"/>
  <c r="I183" i="4"/>
  <c r="E183" i="4"/>
  <c r="C183" i="4"/>
  <c r="I182" i="4"/>
  <c r="E182" i="4"/>
  <c r="C182" i="4"/>
  <c r="I181" i="4"/>
  <c r="E181" i="4"/>
  <c r="C181" i="4"/>
  <c r="I180" i="4"/>
  <c r="E180" i="4"/>
  <c r="C180" i="4"/>
  <c r="I179" i="4"/>
  <c r="E179" i="4"/>
  <c r="C179" i="4"/>
  <c r="I178" i="4"/>
  <c r="E178" i="4"/>
  <c r="C178" i="4"/>
  <c r="I177" i="4"/>
  <c r="E177" i="4"/>
  <c r="C177" i="4"/>
  <c r="I176" i="4"/>
  <c r="E176" i="4"/>
  <c r="C176" i="4"/>
  <c r="I174" i="4"/>
  <c r="E174" i="4"/>
  <c r="C174" i="4"/>
  <c r="I173" i="4"/>
  <c r="E173" i="4"/>
  <c r="C173" i="4"/>
  <c r="I172" i="4"/>
  <c r="E172" i="4"/>
  <c r="C172" i="4"/>
  <c r="I171" i="4"/>
  <c r="E171" i="4"/>
  <c r="C171" i="4"/>
  <c r="I170" i="4"/>
  <c r="E170" i="4"/>
  <c r="C170" i="4"/>
  <c r="I169" i="4"/>
  <c r="E169" i="4"/>
  <c r="C169" i="4"/>
  <c r="I168" i="4"/>
  <c r="E168" i="4"/>
  <c r="C168" i="4"/>
  <c r="I167" i="4"/>
  <c r="E167" i="4"/>
  <c r="C167" i="4"/>
  <c r="I166" i="4"/>
  <c r="E166" i="4"/>
  <c r="C166" i="4"/>
  <c r="I165" i="4"/>
  <c r="E165" i="4"/>
  <c r="C165" i="4"/>
  <c r="I164" i="4"/>
  <c r="E164" i="4"/>
  <c r="C164" i="4"/>
  <c r="I163" i="4"/>
  <c r="E163" i="4"/>
  <c r="C163" i="4"/>
  <c r="I162" i="4"/>
  <c r="E162" i="4"/>
  <c r="C162" i="4"/>
  <c r="I161" i="4"/>
  <c r="E161" i="4"/>
  <c r="C161" i="4"/>
  <c r="I160" i="4"/>
  <c r="E160" i="4"/>
  <c r="C160" i="4"/>
  <c r="I159" i="4"/>
  <c r="E159" i="4"/>
  <c r="C159" i="4"/>
  <c r="I158" i="4"/>
  <c r="E158" i="4"/>
  <c r="C158" i="4"/>
  <c r="I157" i="4"/>
  <c r="E157" i="4"/>
  <c r="C157" i="4"/>
  <c r="I156" i="4"/>
  <c r="E156" i="4"/>
  <c r="C156" i="4"/>
  <c r="I155" i="4"/>
  <c r="E155" i="4"/>
  <c r="C155" i="4"/>
  <c r="I154" i="4"/>
  <c r="E154" i="4"/>
  <c r="C154" i="4"/>
  <c r="I153" i="4"/>
  <c r="E153" i="4"/>
  <c r="C153" i="4"/>
  <c r="I152" i="4"/>
  <c r="E152" i="4"/>
  <c r="C152" i="4"/>
  <c r="I151" i="4"/>
  <c r="E151" i="4"/>
  <c r="C151" i="4"/>
  <c r="I150" i="4"/>
  <c r="E150" i="4"/>
  <c r="C150" i="4"/>
  <c r="I149" i="4"/>
  <c r="E149" i="4"/>
  <c r="C149" i="4"/>
  <c r="I148" i="4"/>
  <c r="E148" i="4"/>
  <c r="C148" i="4"/>
  <c r="I147" i="4"/>
  <c r="E147" i="4"/>
  <c r="C147" i="4"/>
  <c r="I146" i="4"/>
  <c r="E146" i="4"/>
  <c r="C146" i="4"/>
  <c r="I145" i="4"/>
  <c r="E145" i="4"/>
  <c r="C145" i="4"/>
  <c r="I144" i="4"/>
  <c r="E144" i="4"/>
  <c r="C144" i="4"/>
  <c r="I143" i="4"/>
  <c r="E143" i="4"/>
  <c r="C143" i="4"/>
  <c r="I142" i="4"/>
  <c r="E142" i="4"/>
  <c r="C142" i="4"/>
  <c r="I141" i="4"/>
  <c r="E141" i="4"/>
  <c r="C141" i="4"/>
  <c r="I140" i="4"/>
  <c r="E140" i="4"/>
  <c r="C140" i="4"/>
  <c r="I139" i="4"/>
  <c r="E139" i="4"/>
  <c r="C139" i="4"/>
  <c r="I138" i="4"/>
  <c r="E138" i="4"/>
  <c r="C138" i="4"/>
  <c r="I137" i="4"/>
  <c r="E137" i="4"/>
  <c r="C137" i="4"/>
  <c r="I136" i="4"/>
  <c r="E136" i="4"/>
  <c r="C136" i="4"/>
  <c r="I135" i="4"/>
  <c r="E135" i="4"/>
  <c r="C135" i="4"/>
  <c r="I134" i="4"/>
  <c r="E134" i="4"/>
  <c r="C134" i="4"/>
  <c r="I133" i="4"/>
  <c r="E133" i="4"/>
  <c r="C133" i="4"/>
  <c r="I132" i="4"/>
  <c r="E132" i="4"/>
  <c r="C132" i="4"/>
  <c r="I131" i="4"/>
  <c r="E131" i="4"/>
  <c r="C131" i="4"/>
  <c r="I130" i="4"/>
  <c r="E130" i="4"/>
  <c r="C130" i="4"/>
  <c r="I129" i="4"/>
  <c r="E129" i="4"/>
  <c r="C129" i="4"/>
  <c r="I128" i="4"/>
  <c r="E128" i="4"/>
  <c r="C128" i="4"/>
  <c r="I127" i="4"/>
  <c r="E127" i="4"/>
  <c r="C127" i="4"/>
  <c r="I126" i="4"/>
  <c r="E126" i="4"/>
  <c r="C126" i="4"/>
  <c r="I125" i="4"/>
  <c r="E125" i="4"/>
  <c r="C125" i="4"/>
  <c r="I124" i="4"/>
  <c r="E124" i="4"/>
  <c r="C124" i="4"/>
  <c r="I123" i="4"/>
  <c r="E123" i="4"/>
  <c r="C123" i="4"/>
  <c r="I122" i="4"/>
  <c r="E122" i="4"/>
  <c r="C122" i="4"/>
  <c r="I121" i="4"/>
  <c r="E121" i="4"/>
  <c r="C121" i="4"/>
  <c r="I120" i="4"/>
  <c r="E120" i="4"/>
  <c r="C120" i="4"/>
  <c r="I119" i="4"/>
  <c r="E119" i="4"/>
  <c r="C119" i="4"/>
  <c r="I118" i="4"/>
  <c r="E118" i="4"/>
  <c r="C118" i="4"/>
  <c r="I117" i="4"/>
  <c r="E117" i="4"/>
  <c r="C117" i="4"/>
  <c r="I116" i="4"/>
  <c r="E116" i="4"/>
  <c r="C116" i="4"/>
  <c r="I115" i="4"/>
  <c r="E115" i="4"/>
  <c r="C115" i="4"/>
  <c r="I114" i="4"/>
  <c r="E114" i="4"/>
  <c r="C114" i="4"/>
  <c r="I113" i="4"/>
  <c r="E113" i="4"/>
  <c r="C113" i="4"/>
  <c r="I112" i="4"/>
  <c r="E112" i="4"/>
  <c r="C112" i="4"/>
  <c r="I111" i="4"/>
  <c r="E111" i="4"/>
  <c r="C111" i="4"/>
  <c r="I110" i="4"/>
  <c r="E110" i="4"/>
  <c r="C110" i="4"/>
  <c r="I109" i="4"/>
  <c r="E109" i="4"/>
  <c r="C109" i="4"/>
  <c r="I108" i="4"/>
  <c r="E108" i="4"/>
  <c r="C108" i="4"/>
  <c r="I107" i="4"/>
  <c r="E107" i="4"/>
  <c r="C107" i="4"/>
  <c r="I106" i="4"/>
  <c r="E106" i="4"/>
  <c r="C106" i="4"/>
  <c r="I105" i="4"/>
  <c r="E105" i="4"/>
  <c r="C105" i="4"/>
  <c r="I104" i="4"/>
  <c r="E104" i="4"/>
  <c r="C104" i="4"/>
  <c r="I103" i="4"/>
  <c r="E103" i="4"/>
  <c r="C103" i="4"/>
  <c r="I102" i="4"/>
  <c r="E102" i="4"/>
  <c r="C102" i="4"/>
  <c r="I101" i="4"/>
  <c r="E101" i="4"/>
  <c r="C101" i="4"/>
  <c r="I100" i="4"/>
  <c r="E100" i="4"/>
  <c r="C100" i="4"/>
  <c r="I99" i="4"/>
  <c r="E99" i="4"/>
  <c r="C99" i="4"/>
  <c r="I98" i="4"/>
  <c r="E98" i="4"/>
  <c r="C98" i="4"/>
  <c r="I97" i="4"/>
  <c r="E97" i="4"/>
  <c r="C97" i="4"/>
  <c r="I96" i="4"/>
  <c r="E96" i="4"/>
  <c r="C96" i="4"/>
  <c r="I94" i="4"/>
  <c r="E94" i="4"/>
  <c r="C94" i="4"/>
  <c r="I93" i="4"/>
  <c r="E93" i="4"/>
  <c r="C93" i="4"/>
  <c r="I92" i="4"/>
  <c r="E92" i="4"/>
  <c r="C92" i="4"/>
  <c r="I91" i="4"/>
  <c r="E91" i="4"/>
  <c r="C91" i="4"/>
  <c r="I90" i="4"/>
  <c r="E90" i="4"/>
  <c r="C90" i="4"/>
  <c r="I89" i="4"/>
  <c r="E89" i="4"/>
  <c r="C89" i="4"/>
  <c r="I88" i="4"/>
  <c r="E88" i="4"/>
  <c r="C88" i="4"/>
  <c r="I87" i="4"/>
  <c r="E87" i="4"/>
  <c r="C87" i="4"/>
  <c r="I86" i="4"/>
  <c r="E86" i="4"/>
  <c r="C86" i="4"/>
  <c r="I85" i="4"/>
  <c r="E85" i="4"/>
  <c r="C85" i="4"/>
  <c r="I84" i="4"/>
  <c r="E84" i="4"/>
  <c r="C84" i="4"/>
  <c r="I83" i="4"/>
  <c r="E83" i="4"/>
  <c r="C83" i="4"/>
  <c r="I82" i="4"/>
  <c r="E82" i="4"/>
  <c r="C82" i="4"/>
  <c r="I81" i="4"/>
  <c r="E81" i="4"/>
  <c r="C81" i="4"/>
  <c r="I80" i="4"/>
  <c r="E80" i="4"/>
  <c r="C80" i="4"/>
  <c r="I79" i="4"/>
  <c r="E79" i="4"/>
  <c r="C79" i="4"/>
  <c r="I78" i="4"/>
  <c r="E78" i="4"/>
  <c r="C78" i="4"/>
  <c r="I77" i="4"/>
  <c r="E77" i="4"/>
  <c r="C77" i="4"/>
  <c r="I76" i="4"/>
  <c r="E76" i="4"/>
  <c r="C76" i="4"/>
  <c r="I75" i="4"/>
  <c r="E75" i="4"/>
  <c r="C75" i="4"/>
  <c r="I74" i="4"/>
  <c r="E74" i="4"/>
  <c r="C74" i="4"/>
  <c r="I73" i="4"/>
  <c r="E73" i="4"/>
  <c r="C73" i="4"/>
  <c r="I72" i="4"/>
  <c r="E72" i="4"/>
  <c r="C72" i="4"/>
  <c r="I71" i="4"/>
  <c r="E71" i="4"/>
  <c r="C71" i="4"/>
  <c r="I70" i="4"/>
  <c r="E70" i="4"/>
  <c r="C70" i="4"/>
  <c r="I69" i="4"/>
  <c r="E69" i="4"/>
  <c r="C69" i="4"/>
  <c r="I68" i="4"/>
  <c r="E68" i="4"/>
  <c r="C68" i="4"/>
  <c r="I67" i="4"/>
  <c r="E67" i="4"/>
  <c r="C67" i="4"/>
  <c r="I66" i="4"/>
  <c r="E66" i="4"/>
  <c r="C66" i="4"/>
  <c r="I65" i="4"/>
  <c r="E65" i="4"/>
  <c r="C65" i="4"/>
  <c r="I64" i="4"/>
  <c r="E64" i="4"/>
  <c r="C64" i="4"/>
  <c r="I63" i="4"/>
  <c r="E63" i="4"/>
  <c r="C63" i="4"/>
  <c r="I62" i="4"/>
  <c r="E62" i="4"/>
  <c r="C62" i="4"/>
  <c r="I61" i="4"/>
  <c r="E61" i="4"/>
  <c r="C61" i="4"/>
  <c r="I60" i="4"/>
  <c r="E60" i="4"/>
  <c r="C60" i="4"/>
  <c r="I59" i="4"/>
  <c r="E59" i="4"/>
  <c r="C59" i="4"/>
  <c r="I58" i="4"/>
  <c r="E58" i="4"/>
  <c r="C58" i="4"/>
  <c r="I57" i="4"/>
  <c r="E57" i="4"/>
  <c r="C57" i="4"/>
  <c r="I56" i="4"/>
  <c r="E56" i="4"/>
  <c r="C56" i="4"/>
  <c r="I55" i="4"/>
  <c r="E55" i="4"/>
  <c r="C55" i="4"/>
  <c r="I54" i="4"/>
  <c r="E54" i="4"/>
  <c r="C54" i="4"/>
  <c r="I53" i="4"/>
  <c r="E53" i="4"/>
  <c r="C53" i="4"/>
  <c r="I52" i="4"/>
  <c r="E52" i="4"/>
  <c r="C52" i="4"/>
  <c r="I51" i="4"/>
  <c r="E51" i="4"/>
  <c r="C51" i="4"/>
  <c r="I50" i="4"/>
  <c r="E50" i="4"/>
  <c r="C50" i="4"/>
  <c r="I49" i="4"/>
  <c r="E49" i="4"/>
  <c r="C49" i="4"/>
  <c r="I48" i="4"/>
  <c r="E48" i="4"/>
  <c r="C48" i="4"/>
  <c r="I47" i="4"/>
  <c r="E47" i="4"/>
  <c r="C47" i="4"/>
  <c r="I46" i="4"/>
  <c r="E46" i="4"/>
  <c r="C46" i="4"/>
  <c r="I45" i="4"/>
  <c r="E45" i="4"/>
  <c r="C45" i="4"/>
  <c r="I44" i="4"/>
  <c r="E44" i="4"/>
  <c r="C44" i="4"/>
  <c r="I43" i="4"/>
  <c r="E43" i="4"/>
  <c r="C43" i="4"/>
  <c r="I42" i="4"/>
  <c r="E42" i="4"/>
  <c r="C42" i="4"/>
  <c r="I41" i="4"/>
  <c r="E41" i="4"/>
  <c r="C41" i="4"/>
  <c r="I40" i="4"/>
  <c r="E40" i="4"/>
  <c r="C40" i="4"/>
  <c r="I39" i="4"/>
  <c r="E39" i="4"/>
  <c r="C39" i="4"/>
  <c r="I38" i="4"/>
  <c r="E38" i="4"/>
  <c r="C38" i="4"/>
  <c r="I37" i="4"/>
  <c r="E37" i="4"/>
  <c r="C37" i="4"/>
  <c r="I36" i="4"/>
  <c r="E36" i="4"/>
  <c r="C36" i="4"/>
  <c r="I35" i="4"/>
  <c r="E35" i="4"/>
  <c r="C35" i="4"/>
  <c r="I34" i="4"/>
  <c r="E34" i="4"/>
  <c r="C34" i="4"/>
  <c r="I33" i="4"/>
  <c r="E33" i="4"/>
  <c r="C33" i="4"/>
  <c r="I32" i="4"/>
  <c r="E32" i="4"/>
  <c r="C32" i="4"/>
  <c r="I31" i="4"/>
  <c r="E31" i="4"/>
  <c r="C31" i="4"/>
  <c r="I30" i="4"/>
  <c r="E30" i="4"/>
  <c r="C30" i="4"/>
  <c r="I29" i="4"/>
  <c r="E29" i="4"/>
  <c r="C29" i="4"/>
  <c r="I28" i="4"/>
  <c r="E28" i="4"/>
  <c r="C28" i="4"/>
  <c r="I27" i="4"/>
  <c r="E27" i="4"/>
  <c r="C27" i="4"/>
  <c r="I26" i="4"/>
  <c r="E26" i="4"/>
  <c r="C26" i="4"/>
  <c r="I25" i="4"/>
  <c r="E25" i="4"/>
  <c r="C25" i="4"/>
  <c r="I24" i="4"/>
  <c r="E24" i="4"/>
  <c r="C24" i="4"/>
  <c r="I23" i="4"/>
  <c r="E23" i="4"/>
  <c r="C23" i="4"/>
  <c r="E22" i="4"/>
  <c r="C22" i="4"/>
  <c r="G15" i="4" l="1"/>
  <c r="I22" i="4"/>
  <c r="H24" i="3"/>
  <c r="I24" i="3" s="1"/>
  <c r="H7" i="4" l="1"/>
  <c r="H14" i="2" s="1"/>
  <c r="H7" i="2" s="1"/>
  <c r="I15" i="4"/>
  <c r="I635" i="3"/>
  <c r="E635" i="3"/>
  <c r="C635" i="3"/>
  <c r="I634" i="3"/>
  <c r="E634" i="3"/>
  <c r="C634" i="3"/>
  <c r="I633" i="3"/>
  <c r="E633" i="3"/>
  <c r="C633" i="3"/>
  <c r="I632" i="3"/>
  <c r="E632" i="3"/>
  <c r="C632" i="3"/>
  <c r="I631" i="3"/>
  <c r="E631" i="3"/>
  <c r="C631" i="3"/>
  <c r="I630" i="3"/>
  <c r="E630" i="3"/>
  <c r="C630" i="3"/>
  <c r="L629" i="3"/>
  <c r="I629" i="3"/>
  <c r="E629" i="3"/>
  <c r="C629" i="3"/>
  <c r="I628" i="3"/>
  <c r="E628" i="3"/>
  <c r="C628" i="3"/>
  <c r="I627" i="3"/>
  <c r="E627" i="3"/>
  <c r="C627" i="3"/>
  <c r="I626" i="3"/>
  <c r="E626" i="3"/>
  <c r="C626" i="3"/>
  <c r="L625" i="3"/>
  <c r="I625" i="3"/>
  <c r="E625" i="3"/>
  <c r="C625" i="3"/>
  <c r="I624" i="3"/>
  <c r="E624" i="3"/>
  <c r="C624" i="3"/>
  <c r="I623" i="3"/>
  <c r="E623" i="3"/>
  <c r="C623" i="3"/>
  <c r="I622" i="3"/>
  <c r="E622" i="3"/>
  <c r="C622" i="3"/>
  <c r="L621" i="3"/>
  <c r="I621" i="3"/>
  <c r="E621" i="3"/>
  <c r="C621" i="3"/>
  <c r="I620" i="3"/>
  <c r="E620" i="3"/>
  <c r="C620" i="3"/>
  <c r="I619" i="3"/>
  <c r="E619" i="3"/>
  <c r="C619" i="3"/>
  <c r="I618" i="3"/>
  <c r="E618" i="3"/>
  <c r="C618" i="3"/>
  <c r="L617" i="3"/>
  <c r="I617" i="3"/>
  <c r="E617" i="3"/>
  <c r="C617" i="3"/>
  <c r="I616" i="3"/>
  <c r="E616" i="3"/>
  <c r="C616" i="3"/>
  <c r="I615" i="3"/>
  <c r="E615" i="3"/>
  <c r="C615" i="3"/>
  <c r="I614" i="3"/>
  <c r="E614" i="3"/>
  <c r="C614" i="3"/>
  <c r="L613" i="3"/>
  <c r="I613" i="3"/>
  <c r="E613" i="3"/>
  <c r="C613" i="3"/>
  <c r="I612" i="3"/>
  <c r="E612" i="3"/>
  <c r="C612" i="3"/>
  <c r="I611" i="3"/>
  <c r="E611" i="3"/>
  <c r="C611" i="3"/>
  <c r="I610" i="3"/>
  <c r="E610" i="3"/>
  <c r="C610" i="3"/>
  <c r="L609" i="3"/>
  <c r="I609" i="3"/>
  <c r="E609" i="3"/>
  <c r="C609" i="3"/>
  <c r="I608" i="3"/>
  <c r="E608" i="3"/>
  <c r="C608" i="3"/>
  <c r="I607" i="3"/>
  <c r="E607" i="3"/>
  <c r="C607" i="3"/>
  <c r="I606" i="3"/>
  <c r="E606" i="3"/>
  <c r="C606" i="3"/>
  <c r="L605" i="3"/>
  <c r="I605" i="3"/>
  <c r="E605" i="3"/>
  <c r="C605" i="3"/>
  <c r="I604" i="3"/>
  <c r="E604" i="3"/>
  <c r="C604" i="3"/>
  <c r="I603" i="3"/>
  <c r="E603" i="3"/>
  <c r="C603" i="3"/>
  <c r="I602" i="3"/>
  <c r="E602" i="3"/>
  <c r="C602" i="3"/>
  <c r="L601" i="3"/>
  <c r="I601" i="3"/>
  <c r="E601" i="3"/>
  <c r="C601" i="3"/>
  <c r="I600" i="3"/>
  <c r="E600" i="3"/>
  <c r="C600" i="3"/>
  <c r="I599" i="3"/>
  <c r="E599" i="3"/>
  <c r="C599" i="3"/>
  <c r="I598" i="3"/>
  <c r="E598" i="3"/>
  <c r="C598" i="3"/>
  <c r="L597" i="3"/>
  <c r="I597" i="3"/>
  <c r="E597" i="3"/>
  <c r="C597" i="3"/>
  <c r="I596" i="3"/>
  <c r="E596" i="3"/>
  <c r="C596" i="3"/>
  <c r="I595" i="3"/>
  <c r="E595" i="3"/>
  <c r="C595" i="3"/>
  <c r="I594" i="3"/>
  <c r="E594" i="3"/>
  <c r="C594" i="3"/>
  <c r="L593" i="3"/>
  <c r="I593" i="3"/>
  <c r="E593" i="3"/>
  <c r="C593" i="3"/>
  <c r="I592" i="3"/>
  <c r="E592" i="3"/>
  <c r="C592" i="3"/>
  <c r="I591" i="3"/>
  <c r="E591" i="3"/>
  <c r="C591" i="3"/>
  <c r="I590" i="3"/>
  <c r="E590" i="3"/>
  <c r="C590" i="3"/>
  <c r="L589" i="3"/>
  <c r="I589" i="3"/>
  <c r="E589" i="3"/>
  <c r="C589" i="3"/>
  <c r="I588" i="3"/>
  <c r="E588" i="3"/>
  <c r="C588" i="3"/>
  <c r="I587" i="3"/>
  <c r="E587" i="3"/>
  <c r="C587" i="3"/>
  <c r="L586" i="3"/>
  <c r="I586" i="3"/>
  <c r="E586" i="3"/>
  <c r="C586" i="3"/>
  <c r="L585" i="3"/>
  <c r="I585" i="3"/>
  <c r="E585" i="3"/>
  <c r="C585" i="3"/>
  <c r="I584" i="3"/>
  <c r="E584" i="3"/>
  <c r="C584" i="3"/>
  <c r="I583" i="3"/>
  <c r="E583" i="3"/>
  <c r="C583" i="3"/>
  <c r="L582" i="3"/>
  <c r="I582" i="3"/>
  <c r="E582" i="3"/>
  <c r="C582" i="3"/>
  <c r="L581" i="3"/>
  <c r="I581" i="3"/>
  <c r="E581" i="3"/>
  <c r="C581" i="3"/>
  <c r="I580" i="3"/>
  <c r="E580" i="3"/>
  <c r="C580" i="3"/>
  <c r="I579" i="3"/>
  <c r="E579" i="3"/>
  <c r="C579" i="3"/>
  <c r="I578" i="3"/>
  <c r="E578" i="3"/>
  <c r="C578" i="3"/>
  <c r="L577" i="3"/>
  <c r="I577" i="3"/>
  <c r="E577" i="3"/>
  <c r="C577" i="3"/>
  <c r="I576" i="3"/>
  <c r="E576" i="3"/>
  <c r="C576" i="3"/>
  <c r="I575" i="3"/>
  <c r="E575" i="3"/>
  <c r="C575" i="3"/>
  <c r="L574" i="3"/>
  <c r="I574" i="3"/>
  <c r="E574" i="3"/>
  <c r="C574" i="3"/>
  <c r="L573" i="3"/>
  <c r="I573" i="3"/>
  <c r="E573" i="3"/>
  <c r="C573" i="3"/>
  <c r="I572" i="3"/>
  <c r="E572" i="3"/>
  <c r="C572" i="3"/>
  <c r="I571" i="3"/>
  <c r="E571" i="3"/>
  <c r="C571" i="3"/>
  <c r="L570" i="3"/>
  <c r="I570" i="3"/>
  <c r="E570" i="3"/>
  <c r="C570" i="3"/>
  <c r="L569" i="3"/>
  <c r="I569" i="3"/>
  <c r="E569" i="3"/>
  <c r="C569" i="3"/>
  <c r="I568" i="3"/>
  <c r="E568" i="3"/>
  <c r="C568" i="3"/>
  <c r="I567" i="3"/>
  <c r="E567" i="3"/>
  <c r="C567" i="3"/>
  <c r="L566" i="3"/>
  <c r="I566" i="3"/>
  <c r="E566" i="3"/>
  <c r="C566" i="3"/>
  <c r="L565" i="3"/>
  <c r="I565" i="3"/>
  <c r="E565" i="3"/>
  <c r="C565" i="3"/>
  <c r="I564" i="3"/>
  <c r="E564" i="3"/>
  <c r="C564" i="3"/>
  <c r="I563" i="3"/>
  <c r="E563" i="3"/>
  <c r="C563" i="3"/>
  <c r="I562" i="3"/>
  <c r="E562" i="3"/>
  <c r="C562" i="3"/>
  <c r="L561" i="3"/>
  <c r="I561" i="3"/>
  <c r="E561" i="3"/>
  <c r="C561" i="3"/>
  <c r="I560" i="3"/>
  <c r="E560" i="3"/>
  <c r="C560" i="3"/>
  <c r="I559" i="3"/>
  <c r="E559" i="3"/>
  <c r="C559" i="3"/>
  <c r="L558" i="3"/>
  <c r="I558" i="3"/>
  <c r="E558" i="3"/>
  <c r="C558" i="3"/>
  <c r="L557" i="3"/>
  <c r="I557" i="3"/>
  <c r="E557" i="3"/>
  <c r="C557" i="3"/>
  <c r="I556" i="3"/>
  <c r="E556" i="3"/>
  <c r="C556" i="3"/>
  <c r="I555" i="3"/>
  <c r="E555" i="3"/>
  <c r="C555" i="3"/>
  <c r="L554" i="3"/>
  <c r="I554" i="3"/>
  <c r="E554" i="3"/>
  <c r="C554" i="3"/>
  <c r="L553" i="3"/>
  <c r="I553" i="3"/>
  <c r="E553" i="3"/>
  <c r="C553" i="3"/>
  <c r="I552" i="3"/>
  <c r="E552" i="3"/>
  <c r="C552" i="3"/>
  <c r="I551" i="3"/>
  <c r="E551" i="3"/>
  <c r="C551" i="3"/>
  <c r="L550" i="3"/>
  <c r="I550" i="3"/>
  <c r="E550" i="3"/>
  <c r="C550" i="3"/>
  <c r="L549" i="3"/>
  <c r="I549" i="3"/>
  <c r="E549" i="3"/>
  <c r="C549" i="3"/>
  <c r="I548" i="3"/>
  <c r="E548" i="3"/>
  <c r="C548" i="3"/>
  <c r="I547" i="3"/>
  <c r="E547" i="3"/>
  <c r="C547" i="3"/>
  <c r="L546" i="3"/>
  <c r="I546" i="3"/>
  <c r="E546" i="3"/>
  <c r="C546" i="3"/>
  <c r="L545" i="3"/>
  <c r="I545" i="3"/>
  <c r="E545" i="3"/>
  <c r="C545" i="3"/>
  <c r="I544" i="3"/>
  <c r="E544" i="3"/>
  <c r="C544" i="3"/>
  <c r="I543" i="3"/>
  <c r="E543" i="3"/>
  <c r="C543" i="3"/>
  <c r="L542" i="3"/>
  <c r="I542" i="3"/>
  <c r="E542" i="3"/>
  <c r="C542" i="3"/>
  <c r="L541" i="3"/>
  <c r="I541" i="3"/>
  <c r="E541" i="3"/>
  <c r="C541" i="3"/>
  <c r="I540" i="3"/>
  <c r="E540" i="3"/>
  <c r="C540" i="3"/>
  <c r="I539" i="3"/>
  <c r="E539" i="3"/>
  <c r="C539" i="3"/>
  <c r="L538" i="3"/>
  <c r="I538" i="3"/>
  <c r="E538" i="3"/>
  <c r="C538" i="3"/>
  <c r="L537" i="3"/>
  <c r="I537" i="3"/>
  <c r="E537" i="3"/>
  <c r="C537" i="3"/>
  <c r="I536" i="3"/>
  <c r="E536" i="3"/>
  <c r="C536" i="3"/>
  <c r="I535" i="3"/>
  <c r="E535" i="3"/>
  <c r="C535" i="3"/>
  <c r="L534" i="3"/>
  <c r="I534" i="3"/>
  <c r="E534" i="3"/>
  <c r="C534" i="3"/>
  <c r="L533" i="3"/>
  <c r="I533" i="3"/>
  <c r="E533" i="3"/>
  <c r="C533" i="3"/>
  <c r="I532" i="3"/>
  <c r="E532" i="3"/>
  <c r="C532" i="3"/>
  <c r="I531" i="3"/>
  <c r="E531" i="3"/>
  <c r="C531" i="3"/>
  <c r="L530" i="3"/>
  <c r="I530" i="3"/>
  <c r="E530" i="3"/>
  <c r="C530" i="3"/>
  <c r="L529" i="3"/>
  <c r="I529" i="3"/>
  <c r="E529" i="3"/>
  <c r="C529" i="3"/>
  <c r="I528" i="3"/>
  <c r="E528" i="3"/>
  <c r="C528" i="3"/>
  <c r="I527" i="3"/>
  <c r="E527" i="3"/>
  <c r="C527" i="3"/>
  <c r="L526" i="3"/>
  <c r="I526" i="3"/>
  <c r="E526" i="3"/>
  <c r="C526" i="3"/>
  <c r="L525" i="3"/>
  <c r="I525" i="3"/>
  <c r="E525" i="3"/>
  <c r="C525" i="3"/>
  <c r="I524" i="3"/>
  <c r="E524" i="3"/>
  <c r="C524" i="3"/>
  <c r="I523" i="3"/>
  <c r="E523" i="3"/>
  <c r="C523" i="3"/>
  <c r="L522" i="3"/>
  <c r="I522" i="3"/>
  <c r="E522" i="3"/>
  <c r="C522" i="3"/>
  <c r="L521" i="3"/>
  <c r="I521" i="3"/>
  <c r="E521" i="3"/>
  <c r="C521" i="3"/>
  <c r="I520" i="3"/>
  <c r="E520" i="3"/>
  <c r="C520" i="3"/>
  <c r="I519" i="3"/>
  <c r="E519" i="3"/>
  <c r="C519" i="3"/>
  <c r="L518" i="3"/>
  <c r="I518" i="3"/>
  <c r="E518" i="3"/>
  <c r="C518" i="3"/>
  <c r="L517" i="3"/>
  <c r="I517" i="3"/>
  <c r="E517" i="3"/>
  <c r="C517" i="3"/>
  <c r="I516" i="3"/>
  <c r="E516" i="3"/>
  <c r="C516" i="3"/>
  <c r="I515" i="3"/>
  <c r="E515" i="3"/>
  <c r="C515" i="3"/>
  <c r="L514" i="3"/>
  <c r="I514" i="3"/>
  <c r="E514" i="3"/>
  <c r="C514" i="3"/>
  <c r="L513" i="3"/>
  <c r="I513" i="3"/>
  <c r="E513" i="3"/>
  <c r="C513" i="3"/>
  <c r="I512" i="3"/>
  <c r="E512" i="3"/>
  <c r="C512" i="3"/>
  <c r="I511" i="3"/>
  <c r="E511" i="3"/>
  <c r="C511" i="3"/>
  <c r="L510" i="3"/>
  <c r="I510" i="3"/>
  <c r="E510" i="3"/>
  <c r="C510" i="3"/>
  <c r="L509" i="3"/>
  <c r="I509" i="3"/>
  <c r="E509" i="3"/>
  <c r="C509" i="3"/>
  <c r="I508" i="3"/>
  <c r="E508" i="3"/>
  <c r="C508" i="3"/>
  <c r="I507" i="3"/>
  <c r="E507" i="3"/>
  <c r="C507" i="3"/>
  <c r="L506" i="3"/>
  <c r="I506" i="3"/>
  <c r="E506" i="3"/>
  <c r="C506" i="3"/>
  <c r="L505" i="3"/>
  <c r="I505" i="3"/>
  <c r="E505" i="3"/>
  <c r="C505" i="3"/>
  <c r="I504" i="3"/>
  <c r="E504" i="3"/>
  <c r="C504" i="3"/>
  <c r="I503" i="3"/>
  <c r="E503" i="3"/>
  <c r="C503" i="3"/>
  <c r="L502" i="3"/>
  <c r="I502" i="3"/>
  <c r="E502" i="3"/>
  <c r="C502" i="3"/>
  <c r="L501" i="3"/>
  <c r="I501" i="3"/>
  <c r="E501" i="3"/>
  <c r="C501" i="3"/>
  <c r="I500" i="3"/>
  <c r="E500" i="3"/>
  <c r="C500" i="3"/>
  <c r="I499" i="3"/>
  <c r="E499" i="3"/>
  <c r="C499" i="3"/>
  <c r="L498" i="3"/>
  <c r="I498" i="3"/>
  <c r="E498" i="3"/>
  <c r="C498" i="3"/>
  <c r="L497" i="3"/>
  <c r="I497" i="3"/>
  <c r="E497" i="3"/>
  <c r="C497" i="3"/>
  <c r="I496" i="3"/>
  <c r="E496" i="3"/>
  <c r="C496" i="3"/>
  <c r="I495" i="3"/>
  <c r="E495" i="3"/>
  <c r="C495" i="3"/>
  <c r="L494" i="3"/>
  <c r="I494" i="3"/>
  <c r="E494" i="3"/>
  <c r="C494" i="3"/>
  <c r="L493" i="3"/>
  <c r="I493" i="3"/>
  <c r="E493" i="3"/>
  <c r="C493" i="3"/>
  <c r="I492" i="3"/>
  <c r="E492" i="3"/>
  <c r="C492" i="3"/>
  <c r="I491" i="3"/>
  <c r="E491" i="3"/>
  <c r="C491" i="3"/>
  <c r="L490" i="3"/>
  <c r="I490" i="3"/>
  <c r="E490" i="3"/>
  <c r="C490" i="3"/>
  <c r="L489" i="3"/>
  <c r="I489" i="3"/>
  <c r="E489" i="3"/>
  <c r="C489" i="3"/>
  <c r="I488" i="3"/>
  <c r="E488" i="3"/>
  <c r="C488" i="3"/>
  <c r="I487" i="3"/>
  <c r="E487" i="3"/>
  <c r="C487" i="3"/>
  <c r="L486" i="3"/>
  <c r="I486" i="3"/>
  <c r="E486" i="3"/>
  <c r="C486" i="3"/>
  <c r="L485" i="3"/>
  <c r="I485" i="3"/>
  <c r="E485" i="3"/>
  <c r="C485" i="3"/>
  <c r="I484" i="3"/>
  <c r="E484" i="3"/>
  <c r="C484" i="3"/>
  <c r="I483" i="3"/>
  <c r="E483" i="3"/>
  <c r="C483" i="3"/>
  <c r="L482" i="3"/>
  <c r="I482" i="3"/>
  <c r="E482" i="3"/>
  <c r="C482" i="3"/>
  <c r="L481" i="3"/>
  <c r="I481" i="3"/>
  <c r="E481" i="3"/>
  <c r="C481" i="3"/>
  <c r="I480" i="3"/>
  <c r="E480" i="3"/>
  <c r="C480" i="3"/>
  <c r="I479" i="3"/>
  <c r="E479" i="3"/>
  <c r="C479" i="3"/>
  <c r="L478" i="3"/>
  <c r="I478" i="3"/>
  <c r="E478" i="3"/>
  <c r="C478" i="3"/>
  <c r="L477" i="3"/>
  <c r="I477" i="3"/>
  <c r="E477" i="3"/>
  <c r="C477" i="3"/>
  <c r="I476" i="3"/>
  <c r="E476" i="3"/>
  <c r="C476" i="3"/>
  <c r="I475" i="3"/>
  <c r="E475" i="3"/>
  <c r="C475" i="3"/>
  <c r="L474" i="3"/>
  <c r="I474" i="3"/>
  <c r="E474" i="3"/>
  <c r="C474" i="3"/>
  <c r="L473" i="3"/>
  <c r="I473" i="3"/>
  <c r="E473" i="3"/>
  <c r="C473" i="3"/>
  <c r="I472" i="3"/>
  <c r="E472" i="3"/>
  <c r="C472" i="3"/>
  <c r="I471" i="3"/>
  <c r="E471" i="3"/>
  <c r="C471" i="3"/>
  <c r="L470" i="3"/>
  <c r="I470" i="3"/>
  <c r="E470" i="3"/>
  <c r="C470" i="3"/>
  <c r="L469" i="3"/>
  <c r="I469" i="3"/>
  <c r="E469" i="3"/>
  <c r="C469" i="3"/>
  <c r="I468" i="3"/>
  <c r="E468" i="3"/>
  <c r="C468" i="3"/>
  <c r="I467" i="3"/>
  <c r="E467" i="3"/>
  <c r="C467" i="3"/>
  <c r="L466" i="3"/>
  <c r="I466" i="3"/>
  <c r="E466" i="3"/>
  <c r="C466" i="3"/>
  <c r="L465" i="3"/>
  <c r="I465" i="3"/>
  <c r="E465" i="3"/>
  <c r="C465" i="3"/>
  <c r="I464" i="3"/>
  <c r="E464" i="3"/>
  <c r="C464" i="3"/>
  <c r="I463" i="3"/>
  <c r="E463" i="3"/>
  <c r="C463" i="3"/>
  <c r="L462" i="3"/>
  <c r="I462" i="3"/>
  <c r="E462" i="3"/>
  <c r="C462" i="3"/>
  <c r="L461" i="3"/>
  <c r="I461" i="3"/>
  <c r="E461" i="3"/>
  <c r="C461" i="3"/>
  <c r="I460" i="3"/>
  <c r="E460" i="3"/>
  <c r="C460" i="3"/>
  <c r="I459" i="3"/>
  <c r="E459" i="3"/>
  <c r="C459" i="3"/>
  <c r="L458" i="3"/>
  <c r="I458" i="3"/>
  <c r="E458" i="3"/>
  <c r="C458" i="3"/>
  <c r="L457" i="3"/>
  <c r="I457" i="3"/>
  <c r="E457" i="3"/>
  <c r="C457" i="3"/>
  <c r="I456" i="3"/>
  <c r="E456" i="3"/>
  <c r="C456" i="3"/>
  <c r="I455" i="3"/>
  <c r="E455" i="3"/>
  <c r="C455" i="3"/>
  <c r="L454" i="3"/>
  <c r="I454" i="3"/>
  <c r="E454" i="3"/>
  <c r="C454" i="3"/>
  <c r="L453" i="3"/>
  <c r="I453" i="3"/>
  <c r="E453" i="3"/>
  <c r="C453" i="3"/>
  <c r="I452" i="3"/>
  <c r="E452" i="3"/>
  <c r="C452" i="3"/>
  <c r="I451" i="3"/>
  <c r="E451" i="3"/>
  <c r="C451" i="3"/>
  <c r="L450" i="3"/>
  <c r="I450" i="3"/>
  <c r="E450" i="3"/>
  <c r="C450" i="3"/>
  <c r="L449" i="3"/>
  <c r="I449" i="3"/>
  <c r="E449" i="3"/>
  <c r="C449" i="3"/>
  <c r="I448" i="3"/>
  <c r="E448" i="3"/>
  <c r="C448" i="3"/>
  <c r="I447" i="3"/>
  <c r="E447" i="3"/>
  <c r="C447" i="3"/>
  <c r="L446" i="3"/>
  <c r="I446" i="3"/>
  <c r="E446" i="3"/>
  <c r="C446" i="3"/>
  <c r="L445" i="3"/>
  <c r="I445" i="3"/>
  <c r="E445" i="3"/>
  <c r="C445" i="3"/>
  <c r="I444" i="3"/>
  <c r="E444" i="3"/>
  <c r="C444" i="3"/>
  <c r="I443" i="3"/>
  <c r="E443" i="3"/>
  <c r="C443" i="3"/>
  <c r="L442" i="3"/>
  <c r="I442" i="3"/>
  <c r="E442" i="3"/>
  <c r="C442" i="3"/>
  <c r="L441" i="3"/>
  <c r="I441" i="3"/>
  <c r="E441" i="3"/>
  <c r="C441" i="3"/>
  <c r="I440" i="3"/>
  <c r="E440" i="3"/>
  <c r="C440" i="3"/>
  <c r="I439" i="3"/>
  <c r="E439" i="3"/>
  <c r="C439" i="3"/>
  <c r="L438" i="3"/>
  <c r="I438" i="3"/>
  <c r="E438" i="3"/>
  <c r="C438" i="3"/>
  <c r="L437" i="3"/>
  <c r="I437" i="3"/>
  <c r="E437" i="3"/>
  <c r="C437" i="3"/>
  <c r="I436" i="3"/>
  <c r="E436" i="3"/>
  <c r="C436" i="3"/>
  <c r="I435" i="3"/>
  <c r="E435" i="3"/>
  <c r="C435" i="3"/>
  <c r="L434" i="3"/>
  <c r="I434" i="3"/>
  <c r="E434" i="3"/>
  <c r="C434" i="3"/>
  <c r="L433" i="3"/>
  <c r="I433" i="3"/>
  <c r="E433" i="3"/>
  <c r="C433" i="3"/>
  <c r="I432" i="3"/>
  <c r="E432" i="3"/>
  <c r="C432" i="3"/>
  <c r="I431" i="3"/>
  <c r="E431" i="3"/>
  <c r="C431" i="3"/>
  <c r="L430" i="3"/>
  <c r="I430" i="3"/>
  <c r="E430" i="3"/>
  <c r="C430" i="3"/>
  <c r="L429" i="3"/>
  <c r="I429" i="3"/>
  <c r="E429" i="3"/>
  <c r="C429" i="3"/>
  <c r="I428" i="3"/>
  <c r="E428" i="3"/>
  <c r="C428" i="3"/>
  <c r="I427" i="3"/>
  <c r="E427" i="3"/>
  <c r="C427" i="3"/>
  <c r="L426" i="3"/>
  <c r="I426" i="3"/>
  <c r="E426" i="3"/>
  <c r="C426" i="3"/>
  <c r="L425" i="3"/>
  <c r="I425" i="3"/>
  <c r="E425" i="3"/>
  <c r="C425" i="3"/>
  <c r="I424" i="3"/>
  <c r="E424" i="3"/>
  <c r="C424" i="3"/>
  <c r="I423" i="3"/>
  <c r="E423" i="3"/>
  <c r="C423" i="3"/>
  <c r="L422" i="3"/>
  <c r="I422" i="3"/>
  <c r="E422" i="3"/>
  <c r="C422" i="3"/>
  <c r="L421" i="3"/>
  <c r="I421" i="3"/>
  <c r="E421" i="3"/>
  <c r="C421" i="3"/>
  <c r="I420" i="3"/>
  <c r="E420" i="3"/>
  <c r="C420" i="3"/>
  <c r="I419" i="3"/>
  <c r="E419" i="3"/>
  <c r="C419" i="3"/>
  <c r="L418" i="3"/>
  <c r="I418" i="3"/>
  <c r="E418" i="3"/>
  <c r="C418" i="3"/>
  <c r="L417" i="3"/>
  <c r="I417" i="3"/>
  <c r="E417" i="3"/>
  <c r="C417" i="3"/>
  <c r="I416" i="3"/>
  <c r="E416" i="3"/>
  <c r="C416" i="3"/>
  <c r="I415" i="3"/>
  <c r="E415" i="3"/>
  <c r="C415" i="3"/>
  <c r="L414" i="3"/>
  <c r="I414" i="3"/>
  <c r="E414" i="3"/>
  <c r="C414" i="3"/>
  <c r="L413" i="3"/>
  <c r="I413" i="3"/>
  <c r="E413" i="3"/>
  <c r="C413" i="3"/>
  <c r="I412" i="3"/>
  <c r="E412" i="3"/>
  <c r="C412" i="3"/>
  <c r="I411" i="3"/>
  <c r="E411" i="3"/>
  <c r="C411" i="3"/>
  <c r="L410" i="3"/>
  <c r="I410" i="3"/>
  <c r="E410" i="3"/>
  <c r="C410" i="3"/>
  <c r="L409" i="3"/>
  <c r="I409" i="3"/>
  <c r="E409" i="3"/>
  <c r="C409" i="3"/>
  <c r="I408" i="3"/>
  <c r="E408" i="3"/>
  <c r="C408" i="3"/>
  <c r="I407" i="3"/>
  <c r="E407" i="3"/>
  <c r="C407" i="3"/>
  <c r="L406" i="3"/>
  <c r="I406" i="3"/>
  <c r="E406" i="3"/>
  <c r="C406" i="3"/>
  <c r="L405" i="3"/>
  <c r="I405" i="3"/>
  <c r="E405" i="3"/>
  <c r="C405" i="3"/>
  <c r="I404" i="3"/>
  <c r="E404" i="3"/>
  <c r="C404" i="3"/>
  <c r="I403" i="3"/>
  <c r="E403" i="3"/>
  <c r="C403" i="3"/>
  <c r="L402" i="3"/>
  <c r="I402" i="3"/>
  <c r="E402" i="3"/>
  <c r="C402" i="3"/>
  <c r="L401" i="3"/>
  <c r="I401" i="3"/>
  <c r="E401" i="3"/>
  <c r="C401" i="3"/>
  <c r="I400" i="3"/>
  <c r="E400" i="3"/>
  <c r="C400" i="3"/>
  <c r="I399" i="3"/>
  <c r="E399" i="3"/>
  <c r="C399" i="3"/>
  <c r="L398" i="3"/>
  <c r="I398" i="3"/>
  <c r="E398" i="3"/>
  <c r="C398" i="3"/>
  <c r="L397" i="3"/>
  <c r="I397" i="3"/>
  <c r="E397" i="3"/>
  <c r="C397" i="3"/>
  <c r="I396" i="3"/>
  <c r="E396" i="3"/>
  <c r="C396" i="3"/>
  <c r="I395" i="3"/>
  <c r="E395" i="3"/>
  <c r="C395" i="3"/>
  <c r="L394" i="3"/>
  <c r="I394" i="3"/>
  <c r="E394" i="3"/>
  <c r="C394" i="3"/>
  <c r="I393" i="3"/>
  <c r="E393" i="3"/>
  <c r="C393" i="3"/>
  <c r="I392" i="3"/>
  <c r="E392" i="3"/>
  <c r="C392" i="3"/>
  <c r="I391" i="3"/>
  <c r="E391" i="3"/>
  <c r="C391" i="3"/>
  <c r="L390" i="3"/>
  <c r="I390" i="3"/>
  <c r="E390" i="3"/>
  <c r="C390" i="3"/>
  <c r="L389" i="3"/>
  <c r="I389" i="3"/>
  <c r="E389" i="3"/>
  <c r="C389" i="3"/>
  <c r="I388" i="3"/>
  <c r="E388" i="3"/>
  <c r="C388" i="3"/>
  <c r="I387" i="3"/>
  <c r="E387" i="3"/>
  <c r="C387" i="3"/>
  <c r="L386" i="3"/>
  <c r="I386" i="3"/>
  <c r="E386" i="3"/>
  <c r="C386" i="3"/>
  <c r="L385" i="3"/>
  <c r="I385" i="3"/>
  <c r="E385" i="3"/>
  <c r="C385" i="3"/>
  <c r="I384" i="3"/>
  <c r="E384" i="3"/>
  <c r="C384" i="3"/>
  <c r="I383" i="3"/>
  <c r="E383" i="3"/>
  <c r="C383" i="3"/>
  <c r="L382" i="3"/>
  <c r="I382" i="3"/>
  <c r="E382" i="3"/>
  <c r="C382" i="3"/>
  <c r="L381" i="3"/>
  <c r="I381" i="3"/>
  <c r="E381" i="3"/>
  <c r="C381" i="3"/>
  <c r="I380" i="3"/>
  <c r="E380" i="3"/>
  <c r="C380" i="3"/>
  <c r="I379" i="3"/>
  <c r="E379" i="3"/>
  <c r="C379" i="3"/>
  <c r="L378" i="3"/>
  <c r="I378" i="3"/>
  <c r="E378" i="3"/>
  <c r="C378" i="3"/>
  <c r="L377" i="3"/>
  <c r="I377" i="3"/>
  <c r="E377" i="3"/>
  <c r="C377" i="3"/>
  <c r="I376" i="3"/>
  <c r="E376" i="3"/>
  <c r="C376" i="3"/>
  <c r="I375" i="3"/>
  <c r="E375" i="3"/>
  <c r="C375" i="3"/>
  <c r="L374" i="3"/>
  <c r="I374" i="3"/>
  <c r="E374" i="3"/>
  <c r="C374" i="3"/>
  <c r="L373" i="3"/>
  <c r="I373" i="3"/>
  <c r="E373" i="3"/>
  <c r="C373" i="3"/>
  <c r="I372" i="3"/>
  <c r="E372" i="3"/>
  <c r="C372" i="3"/>
  <c r="I371" i="3"/>
  <c r="E371" i="3"/>
  <c r="C371" i="3"/>
  <c r="L370" i="3"/>
  <c r="I370" i="3"/>
  <c r="E370" i="3"/>
  <c r="C370" i="3"/>
  <c r="L369" i="3"/>
  <c r="I369" i="3"/>
  <c r="E369" i="3"/>
  <c r="C369" i="3"/>
  <c r="I368" i="3"/>
  <c r="E368" i="3"/>
  <c r="C368" i="3"/>
  <c r="I367" i="3"/>
  <c r="E367" i="3"/>
  <c r="C367" i="3"/>
  <c r="L366" i="3"/>
  <c r="I366" i="3"/>
  <c r="E366" i="3"/>
  <c r="C366" i="3"/>
  <c r="L365" i="3"/>
  <c r="I365" i="3"/>
  <c r="E365" i="3"/>
  <c r="C365" i="3"/>
  <c r="I364" i="3"/>
  <c r="E364" i="3"/>
  <c r="C364" i="3"/>
  <c r="I363" i="3"/>
  <c r="E363" i="3"/>
  <c r="C363" i="3"/>
  <c r="L362" i="3"/>
  <c r="I362" i="3"/>
  <c r="E362" i="3"/>
  <c r="C362" i="3"/>
  <c r="L361" i="3"/>
  <c r="I361" i="3"/>
  <c r="E361" i="3"/>
  <c r="C361" i="3"/>
  <c r="I360" i="3"/>
  <c r="E360" i="3"/>
  <c r="C360" i="3"/>
  <c r="I359" i="3"/>
  <c r="E359" i="3"/>
  <c r="C359" i="3"/>
  <c r="L358" i="3"/>
  <c r="I358" i="3"/>
  <c r="E358" i="3"/>
  <c r="C358" i="3"/>
  <c r="L357" i="3"/>
  <c r="I357" i="3"/>
  <c r="E357" i="3"/>
  <c r="C357" i="3"/>
  <c r="I356" i="3"/>
  <c r="E356" i="3"/>
  <c r="C356" i="3"/>
  <c r="I355" i="3"/>
  <c r="E355" i="3"/>
  <c r="C355" i="3"/>
  <c r="L354" i="3"/>
  <c r="I354" i="3"/>
  <c r="E354" i="3"/>
  <c r="C354" i="3"/>
  <c r="L353" i="3"/>
  <c r="I353" i="3"/>
  <c r="E353" i="3"/>
  <c r="C353" i="3"/>
  <c r="I352" i="3"/>
  <c r="E352" i="3"/>
  <c r="C352" i="3"/>
  <c r="I351" i="3"/>
  <c r="E351" i="3"/>
  <c r="C351" i="3"/>
  <c r="L350" i="3"/>
  <c r="I350" i="3"/>
  <c r="E350" i="3"/>
  <c r="C350" i="3"/>
  <c r="L349" i="3"/>
  <c r="I349" i="3"/>
  <c r="E349" i="3"/>
  <c r="C349" i="3"/>
  <c r="I348" i="3"/>
  <c r="E348" i="3"/>
  <c r="C348" i="3"/>
  <c r="I347" i="3"/>
  <c r="E347" i="3"/>
  <c r="C347" i="3"/>
  <c r="L346" i="3"/>
  <c r="I346" i="3"/>
  <c r="E346" i="3"/>
  <c r="C346" i="3"/>
  <c r="L345" i="3"/>
  <c r="I345" i="3"/>
  <c r="E345" i="3"/>
  <c r="C345" i="3"/>
  <c r="I344" i="3"/>
  <c r="E344" i="3"/>
  <c r="C344" i="3"/>
  <c r="I343" i="3"/>
  <c r="E343" i="3"/>
  <c r="C343" i="3"/>
  <c r="I342" i="3"/>
  <c r="E342" i="3"/>
  <c r="C342" i="3"/>
  <c r="L341" i="3"/>
  <c r="I341" i="3"/>
  <c r="E341" i="3"/>
  <c r="C341" i="3"/>
  <c r="I340" i="3"/>
  <c r="E340" i="3"/>
  <c r="C340" i="3"/>
  <c r="I339" i="3"/>
  <c r="E339" i="3"/>
  <c r="C339" i="3"/>
  <c r="I338" i="3"/>
  <c r="E338" i="3"/>
  <c r="C338" i="3"/>
  <c r="L337" i="3"/>
  <c r="I337" i="3"/>
  <c r="E337" i="3"/>
  <c r="C337" i="3"/>
  <c r="I336" i="3"/>
  <c r="E336" i="3"/>
  <c r="C336" i="3"/>
  <c r="I335" i="3"/>
  <c r="E335" i="3"/>
  <c r="C335" i="3"/>
  <c r="L334" i="3"/>
  <c r="I334" i="3"/>
  <c r="E334" i="3"/>
  <c r="C334" i="3"/>
  <c r="L333" i="3"/>
  <c r="I333" i="3"/>
  <c r="E333" i="3"/>
  <c r="C333" i="3"/>
  <c r="I332" i="3"/>
  <c r="E332" i="3"/>
  <c r="C332" i="3"/>
  <c r="I331" i="3"/>
  <c r="E331" i="3"/>
  <c r="C331" i="3"/>
  <c r="L330" i="3"/>
  <c r="I330" i="3"/>
  <c r="E330" i="3"/>
  <c r="C330" i="3"/>
  <c r="L329" i="3"/>
  <c r="I329" i="3"/>
  <c r="E329" i="3"/>
  <c r="C329" i="3"/>
  <c r="I328" i="3"/>
  <c r="E328" i="3"/>
  <c r="C328" i="3"/>
  <c r="I327" i="3"/>
  <c r="E327" i="3"/>
  <c r="C327" i="3"/>
  <c r="L326" i="3"/>
  <c r="I326" i="3"/>
  <c r="E326" i="3"/>
  <c r="C326" i="3"/>
  <c r="L325" i="3"/>
  <c r="I325" i="3"/>
  <c r="E325" i="3"/>
  <c r="C325" i="3"/>
  <c r="I324" i="3"/>
  <c r="E324" i="3"/>
  <c r="C324" i="3"/>
  <c r="I323" i="3"/>
  <c r="E323" i="3"/>
  <c r="C323" i="3"/>
  <c r="L322" i="3"/>
  <c r="I322" i="3"/>
  <c r="E322" i="3"/>
  <c r="C322" i="3"/>
  <c r="L321" i="3"/>
  <c r="I321" i="3"/>
  <c r="E321" i="3"/>
  <c r="C321" i="3"/>
  <c r="I320" i="3"/>
  <c r="E320" i="3"/>
  <c r="C320" i="3"/>
  <c r="I319" i="3"/>
  <c r="E319" i="3"/>
  <c r="C319" i="3"/>
  <c r="L318" i="3"/>
  <c r="I318" i="3"/>
  <c r="E318" i="3"/>
  <c r="C318" i="3"/>
  <c r="L317" i="3"/>
  <c r="I317" i="3"/>
  <c r="E317" i="3"/>
  <c r="C317" i="3"/>
  <c r="I316" i="3"/>
  <c r="E316" i="3"/>
  <c r="C316" i="3"/>
  <c r="I315" i="3"/>
  <c r="E315" i="3"/>
  <c r="C315" i="3"/>
  <c r="L314" i="3"/>
  <c r="I314" i="3"/>
  <c r="E314" i="3"/>
  <c r="C314" i="3"/>
  <c r="L313" i="3"/>
  <c r="I313" i="3"/>
  <c r="E313" i="3"/>
  <c r="C313" i="3"/>
  <c r="I312" i="3"/>
  <c r="E312" i="3"/>
  <c r="C312" i="3"/>
  <c r="I311" i="3"/>
  <c r="E311" i="3"/>
  <c r="C311" i="3"/>
  <c r="L310" i="3"/>
  <c r="I310" i="3"/>
  <c r="E310" i="3"/>
  <c r="C310" i="3"/>
  <c r="L309" i="3"/>
  <c r="I309" i="3"/>
  <c r="E309" i="3"/>
  <c r="C309" i="3"/>
  <c r="I308" i="3"/>
  <c r="E308" i="3"/>
  <c r="C308" i="3"/>
  <c r="I307" i="3"/>
  <c r="E307" i="3"/>
  <c r="C307" i="3"/>
  <c r="L306" i="3"/>
  <c r="I306" i="3"/>
  <c r="E306" i="3"/>
  <c r="C306" i="3"/>
  <c r="L305" i="3"/>
  <c r="I305" i="3"/>
  <c r="E305" i="3"/>
  <c r="C305" i="3"/>
  <c r="I304" i="3"/>
  <c r="E304" i="3"/>
  <c r="C304" i="3"/>
  <c r="I303" i="3"/>
  <c r="E303" i="3"/>
  <c r="C303" i="3"/>
  <c r="L302" i="3"/>
  <c r="I302" i="3"/>
  <c r="E302" i="3"/>
  <c r="C302" i="3"/>
  <c r="L301" i="3"/>
  <c r="I301" i="3"/>
  <c r="E301" i="3"/>
  <c r="C301" i="3"/>
  <c r="I300" i="3"/>
  <c r="E300" i="3"/>
  <c r="C300" i="3"/>
  <c r="I299" i="3"/>
  <c r="E299" i="3"/>
  <c r="C299" i="3"/>
  <c r="L298" i="3"/>
  <c r="I298" i="3"/>
  <c r="E298" i="3"/>
  <c r="C298" i="3"/>
  <c r="L297" i="3"/>
  <c r="I297" i="3"/>
  <c r="E297" i="3"/>
  <c r="C297" i="3"/>
  <c r="I296" i="3"/>
  <c r="E296" i="3"/>
  <c r="C296" i="3"/>
  <c r="I295" i="3"/>
  <c r="E295" i="3"/>
  <c r="C295" i="3"/>
  <c r="I294" i="3"/>
  <c r="E294" i="3"/>
  <c r="C294" i="3"/>
  <c r="L293" i="3"/>
  <c r="I293" i="3"/>
  <c r="E293" i="3"/>
  <c r="C293" i="3"/>
  <c r="I292" i="3"/>
  <c r="E292" i="3"/>
  <c r="C292" i="3"/>
  <c r="I291" i="3"/>
  <c r="E291" i="3"/>
  <c r="C291" i="3"/>
  <c r="L290" i="3"/>
  <c r="I290" i="3"/>
  <c r="E290" i="3"/>
  <c r="C290" i="3"/>
  <c r="L289" i="3"/>
  <c r="I289" i="3"/>
  <c r="E289" i="3"/>
  <c r="C289" i="3"/>
  <c r="I288" i="3"/>
  <c r="E288" i="3"/>
  <c r="C288" i="3"/>
  <c r="I287" i="3"/>
  <c r="E287" i="3"/>
  <c r="C287" i="3"/>
  <c r="I286" i="3"/>
  <c r="E286" i="3"/>
  <c r="C286" i="3"/>
  <c r="L285" i="3"/>
  <c r="I285" i="3"/>
  <c r="E285" i="3"/>
  <c r="C285" i="3"/>
  <c r="I284" i="3"/>
  <c r="E284" i="3"/>
  <c r="C284" i="3"/>
  <c r="I283" i="3"/>
  <c r="E283" i="3"/>
  <c r="C283" i="3"/>
  <c r="L282" i="3"/>
  <c r="I282" i="3"/>
  <c r="E282" i="3"/>
  <c r="C282" i="3"/>
  <c r="L281" i="3"/>
  <c r="I281" i="3"/>
  <c r="E281" i="3"/>
  <c r="C281" i="3"/>
  <c r="I280" i="3"/>
  <c r="E280" i="3"/>
  <c r="C280" i="3"/>
  <c r="I279" i="3"/>
  <c r="E279" i="3"/>
  <c r="C279" i="3"/>
  <c r="L278" i="3"/>
  <c r="I278" i="3"/>
  <c r="E278" i="3"/>
  <c r="C278" i="3"/>
  <c r="L277" i="3"/>
  <c r="I277" i="3"/>
  <c r="E277" i="3"/>
  <c r="C277" i="3"/>
  <c r="I276" i="3"/>
  <c r="E276" i="3"/>
  <c r="C276" i="3"/>
  <c r="I275" i="3"/>
  <c r="E275" i="3"/>
  <c r="C275" i="3"/>
  <c r="L274" i="3"/>
  <c r="I274" i="3"/>
  <c r="E274" i="3"/>
  <c r="C274" i="3"/>
  <c r="L273" i="3"/>
  <c r="I273" i="3"/>
  <c r="E273" i="3"/>
  <c r="C273" i="3"/>
  <c r="I272" i="3"/>
  <c r="E272" i="3"/>
  <c r="C272" i="3"/>
  <c r="I271" i="3"/>
  <c r="E271" i="3"/>
  <c r="C271" i="3"/>
  <c r="L270" i="3"/>
  <c r="I270" i="3"/>
  <c r="E270" i="3"/>
  <c r="C270" i="3"/>
  <c r="L269" i="3"/>
  <c r="I269" i="3"/>
  <c r="E269" i="3"/>
  <c r="C269" i="3"/>
  <c r="I268" i="3"/>
  <c r="E268" i="3"/>
  <c r="C268" i="3"/>
  <c r="I267" i="3"/>
  <c r="E267" i="3"/>
  <c r="C267" i="3"/>
  <c r="L266" i="3"/>
  <c r="I266" i="3"/>
  <c r="E266" i="3"/>
  <c r="C266" i="3"/>
  <c r="L265" i="3"/>
  <c r="I265" i="3"/>
  <c r="E265" i="3"/>
  <c r="C265" i="3"/>
  <c r="I264" i="3"/>
  <c r="E264" i="3"/>
  <c r="C264" i="3"/>
  <c r="I263" i="3"/>
  <c r="E263" i="3"/>
  <c r="C263" i="3"/>
  <c r="L262" i="3"/>
  <c r="I262" i="3"/>
  <c r="E262" i="3"/>
  <c r="C262" i="3"/>
  <c r="L261" i="3"/>
  <c r="I261" i="3"/>
  <c r="E261" i="3"/>
  <c r="C261" i="3"/>
  <c r="I260" i="3"/>
  <c r="E260" i="3"/>
  <c r="C260" i="3"/>
  <c r="I259" i="3"/>
  <c r="E259" i="3"/>
  <c r="C259" i="3"/>
  <c r="L258" i="3"/>
  <c r="I258" i="3"/>
  <c r="E258" i="3"/>
  <c r="C258" i="3"/>
  <c r="L257" i="3"/>
  <c r="I257" i="3"/>
  <c r="E257" i="3"/>
  <c r="C257" i="3"/>
  <c r="I256" i="3"/>
  <c r="E256" i="3"/>
  <c r="C256" i="3"/>
  <c r="I255" i="3"/>
  <c r="E255" i="3"/>
  <c r="C255" i="3"/>
  <c r="L254" i="3"/>
  <c r="I254" i="3"/>
  <c r="E254" i="3"/>
  <c r="C254" i="3"/>
  <c r="L253" i="3"/>
  <c r="I253" i="3"/>
  <c r="E253" i="3"/>
  <c r="C253" i="3"/>
  <c r="I252" i="3"/>
  <c r="E252" i="3"/>
  <c r="C252" i="3"/>
  <c r="I251" i="3"/>
  <c r="E251" i="3"/>
  <c r="C251" i="3"/>
  <c r="L250" i="3"/>
  <c r="I250" i="3"/>
  <c r="E250" i="3"/>
  <c r="C250" i="3"/>
  <c r="L249" i="3"/>
  <c r="I249" i="3"/>
  <c r="E249" i="3"/>
  <c r="C249" i="3"/>
  <c r="I248" i="3"/>
  <c r="E248" i="3"/>
  <c r="C248" i="3"/>
  <c r="I247" i="3"/>
  <c r="E247" i="3"/>
  <c r="C247" i="3"/>
  <c r="L246" i="3"/>
  <c r="I246" i="3"/>
  <c r="E246" i="3"/>
  <c r="C246" i="3"/>
  <c r="L245" i="3"/>
  <c r="I245" i="3"/>
  <c r="E245" i="3"/>
  <c r="C245" i="3"/>
  <c r="I244" i="3"/>
  <c r="E244" i="3"/>
  <c r="C244" i="3"/>
  <c r="I243" i="3"/>
  <c r="E243" i="3"/>
  <c r="C243" i="3"/>
  <c r="L242" i="3"/>
  <c r="I242" i="3"/>
  <c r="E242" i="3"/>
  <c r="C242" i="3"/>
  <c r="L241" i="3"/>
  <c r="I241" i="3"/>
  <c r="E241" i="3"/>
  <c r="C241" i="3"/>
  <c r="I240" i="3"/>
  <c r="E240" i="3"/>
  <c r="C240" i="3"/>
  <c r="I239" i="3"/>
  <c r="E239" i="3"/>
  <c r="C239" i="3"/>
  <c r="L238" i="3"/>
  <c r="I238" i="3"/>
  <c r="E238" i="3"/>
  <c r="C238" i="3"/>
  <c r="L237" i="3"/>
  <c r="I237" i="3"/>
  <c r="E237" i="3"/>
  <c r="C237" i="3"/>
  <c r="I236" i="3"/>
  <c r="E236" i="3"/>
  <c r="C236" i="3"/>
  <c r="I235" i="3"/>
  <c r="E235" i="3"/>
  <c r="C235" i="3"/>
  <c r="L234" i="3"/>
  <c r="I234" i="3"/>
  <c r="E234" i="3"/>
  <c r="C234" i="3"/>
  <c r="L233" i="3"/>
  <c r="I233" i="3"/>
  <c r="E233" i="3"/>
  <c r="C233" i="3"/>
  <c r="I232" i="3"/>
  <c r="E232" i="3"/>
  <c r="C232" i="3"/>
  <c r="I231" i="3"/>
  <c r="E231" i="3"/>
  <c r="C231" i="3"/>
  <c r="L230" i="3"/>
  <c r="I230" i="3"/>
  <c r="E230" i="3"/>
  <c r="C230" i="3"/>
  <c r="L229" i="3"/>
  <c r="I229" i="3"/>
  <c r="E229" i="3"/>
  <c r="C229" i="3"/>
  <c r="I228" i="3"/>
  <c r="E228" i="3"/>
  <c r="C228" i="3"/>
  <c r="I227" i="3"/>
  <c r="E227" i="3"/>
  <c r="C227" i="3"/>
  <c r="L226" i="3"/>
  <c r="I226" i="3"/>
  <c r="E226" i="3"/>
  <c r="C226" i="3"/>
  <c r="L225" i="3"/>
  <c r="I225" i="3"/>
  <c r="E225" i="3"/>
  <c r="C225" i="3"/>
  <c r="I224" i="3"/>
  <c r="E224" i="3"/>
  <c r="C224" i="3"/>
  <c r="I223" i="3"/>
  <c r="E223" i="3"/>
  <c r="C223" i="3"/>
  <c r="L222" i="3"/>
  <c r="I222" i="3"/>
  <c r="E222" i="3"/>
  <c r="C222" i="3"/>
  <c r="L221" i="3"/>
  <c r="I221" i="3"/>
  <c r="E221" i="3"/>
  <c r="C221" i="3"/>
  <c r="I220" i="3"/>
  <c r="E220" i="3"/>
  <c r="C220" i="3"/>
  <c r="I219" i="3"/>
  <c r="E219" i="3"/>
  <c r="C219" i="3"/>
  <c r="L218" i="3"/>
  <c r="I218" i="3"/>
  <c r="E218" i="3"/>
  <c r="C218" i="3"/>
  <c r="L217" i="3"/>
  <c r="I217" i="3"/>
  <c r="E217" i="3"/>
  <c r="C217" i="3"/>
  <c r="I216" i="3"/>
  <c r="E216" i="3"/>
  <c r="C216" i="3"/>
  <c r="I215" i="3"/>
  <c r="E215" i="3"/>
  <c r="C215" i="3"/>
  <c r="L214" i="3"/>
  <c r="I214" i="3"/>
  <c r="E214" i="3"/>
  <c r="C214" i="3"/>
  <c r="L213" i="3"/>
  <c r="I213" i="3"/>
  <c r="E213" i="3"/>
  <c r="C213" i="3"/>
  <c r="I212" i="3"/>
  <c r="E212" i="3"/>
  <c r="C212" i="3"/>
  <c r="I211" i="3"/>
  <c r="E211" i="3"/>
  <c r="C211" i="3"/>
  <c r="L210" i="3"/>
  <c r="I210" i="3"/>
  <c r="E210" i="3"/>
  <c r="C210" i="3"/>
  <c r="L209" i="3"/>
  <c r="I209" i="3"/>
  <c r="E209" i="3"/>
  <c r="C209" i="3"/>
  <c r="I208" i="3"/>
  <c r="E208" i="3"/>
  <c r="C208" i="3"/>
  <c r="I207" i="3"/>
  <c r="E207" i="3"/>
  <c r="C207" i="3"/>
  <c r="L206" i="3"/>
  <c r="I206" i="3"/>
  <c r="E206" i="3"/>
  <c r="C206" i="3"/>
  <c r="L205" i="3"/>
  <c r="I205" i="3"/>
  <c r="E205" i="3"/>
  <c r="C205" i="3"/>
  <c r="I204" i="3"/>
  <c r="E204" i="3"/>
  <c r="C204" i="3"/>
  <c r="I203" i="3"/>
  <c r="E203" i="3"/>
  <c r="C203" i="3"/>
  <c r="L202" i="3"/>
  <c r="I202" i="3"/>
  <c r="E202" i="3"/>
  <c r="C202" i="3"/>
  <c r="L201" i="3"/>
  <c r="I201" i="3"/>
  <c r="E201" i="3"/>
  <c r="C201" i="3"/>
  <c r="I200" i="3"/>
  <c r="E200" i="3"/>
  <c r="C200" i="3"/>
  <c r="I199" i="3"/>
  <c r="E199" i="3"/>
  <c r="C199" i="3"/>
  <c r="L198" i="3"/>
  <c r="I198" i="3"/>
  <c r="E198" i="3"/>
  <c r="C198" i="3"/>
  <c r="L197" i="3"/>
  <c r="I197" i="3"/>
  <c r="E197" i="3"/>
  <c r="C197" i="3"/>
  <c r="I196" i="3"/>
  <c r="E196" i="3"/>
  <c r="C196" i="3"/>
  <c r="I195" i="3"/>
  <c r="E195" i="3"/>
  <c r="C195" i="3"/>
  <c r="L194" i="3"/>
  <c r="I194" i="3"/>
  <c r="E194" i="3"/>
  <c r="C194" i="3"/>
  <c r="L193" i="3"/>
  <c r="I193" i="3"/>
  <c r="E193" i="3"/>
  <c r="C193" i="3"/>
  <c r="I192" i="3"/>
  <c r="E192" i="3"/>
  <c r="C192" i="3"/>
  <c r="I191" i="3"/>
  <c r="E191" i="3"/>
  <c r="C191" i="3"/>
  <c r="L190" i="3"/>
  <c r="I190" i="3"/>
  <c r="E190" i="3"/>
  <c r="C190" i="3"/>
  <c r="L189" i="3"/>
  <c r="I189" i="3"/>
  <c r="E189" i="3"/>
  <c r="C189" i="3"/>
  <c r="I188" i="3"/>
  <c r="E188" i="3"/>
  <c r="C188" i="3"/>
  <c r="I187" i="3"/>
  <c r="E187" i="3"/>
  <c r="C187" i="3"/>
  <c r="L186" i="3"/>
  <c r="I186" i="3"/>
  <c r="E186" i="3"/>
  <c r="C186" i="3"/>
  <c r="L185" i="3"/>
  <c r="I185" i="3"/>
  <c r="E185" i="3"/>
  <c r="C185" i="3"/>
  <c r="I184" i="3"/>
  <c r="E184" i="3"/>
  <c r="C184" i="3"/>
  <c r="I183" i="3"/>
  <c r="E183" i="3"/>
  <c r="C183" i="3"/>
  <c r="L182" i="3"/>
  <c r="I182" i="3"/>
  <c r="E182" i="3"/>
  <c r="C182" i="3"/>
  <c r="L181" i="3"/>
  <c r="I181" i="3"/>
  <c r="E181" i="3"/>
  <c r="C181" i="3"/>
  <c r="I180" i="3"/>
  <c r="E180" i="3"/>
  <c r="C180" i="3"/>
  <c r="I179" i="3"/>
  <c r="E179" i="3"/>
  <c r="C179" i="3"/>
  <c r="L178" i="3"/>
  <c r="I178" i="3"/>
  <c r="E178" i="3"/>
  <c r="C178" i="3"/>
  <c r="L177" i="3"/>
  <c r="I177" i="3"/>
  <c r="E177" i="3"/>
  <c r="C177" i="3"/>
  <c r="I176" i="3"/>
  <c r="E176" i="3"/>
  <c r="C176" i="3"/>
  <c r="I175" i="3"/>
  <c r="E175" i="3"/>
  <c r="C175" i="3"/>
  <c r="L174" i="3"/>
  <c r="I174" i="3"/>
  <c r="E174" i="3"/>
  <c r="C174" i="3"/>
  <c r="L173" i="3"/>
  <c r="I173" i="3"/>
  <c r="E173" i="3"/>
  <c r="C173" i="3"/>
  <c r="I172" i="3"/>
  <c r="E172" i="3"/>
  <c r="C172" i="3"/>
  <c r="I171" i="3"/>
  <c r="E171" i="3"/>
  <c r="C171" i="3"/>
  <c r="L170" i="3"/>
  <c r="I170" i="3"/>
  <c r="E170" i="3"/>
  <c r="C170" i="3"/>
  <c r="L169" i="3"/>
  <c r="I169" i="3"/>
  <c r="E169" i="3"/>
  <c r="C169" i="3"/>
  <c r="I168" i="3"/>
  <c r="E168" i="3"/>
  <c r="C168" i="3"/>
  <c r="I167" i="3"/>
  <c r="E167" i="3"/>
  <c r="C167" i="3"/>
  <c r="L166" i="3"/>
  <c r="I166" i="3"/>
  <c r="E166" i="3"/>
  <c r="C166" i="3"/>
  <c r="L165" i="3"/>
  <c r="I165" i="3"/>
  <c r="E165" i="3"/>
  <c r="C165" i="3"/>
  <c r="I164" i="3"/>
  <c r="E164" i="3"/>
  <c r="C164" i="3"/>
  <c r="I163" i="3"/>
  <c r="E163" i="3"/>
  <c r="C163" i="3"/>
  <c r="L162" i="3"/>
  <c r="I162" i="3"/>
  <c r="E162" i="3"/>
  <c r="C162" i="3"/>
  <c r="L161" i="3"/>
  <c r="I161" i="3"/>
  <c r="E161" i="3"/>
  <c r="C161" i="3"/>
  <c r="I160" i="3"/>
  <c r="E160" i="3"/>
  <c r="C160" i="3"/>
  <c r="I159" i="3"/>
  <c r="E159" i="3"/>
  <c r="C159" i="3"/>
  <c r="L158" i="3"/>
  <c r="I158" i="3"/>
  <c r="E158" i="3"/>
  <c r="C158" i="3"/>
  <c r="L157" i="3"/>
  <c r="I157" i="3"/>
  <c r="E157" i="3"/>
  <c r="C157" i="3"/>
  <c r="I156" i="3"/>
  <c r="E156" i="3"/>
  <c r="C156" i="3"/>
  <c r="I155" i="3"/>
  <c r="E155" i="3"/>
  <c r="C155" i="3"/>
  <c r="L154" i="3"/>
  <c r="I154" i="3"/>
  <c r="E154" i="3"/>
  <c r="C154" i="3"/>
  <c r="L153" i="3"/>
  <c r="I153" i="3"/>
  <c r="E153" i="3"/>
  <c r="C153" i="3"/>
  <c r="I152" i="3"/>
  <c r="E152" i="3"/>
  <c r="C152" i="3"/>
  <c r="L151" i="3"/>
  <c r="I151" i="3"/>
  <c r="E151" i="3"/>
  <c r="C151" i="3"/>
  <c r="L150" i="3"/>
  <c r="I150" i="3"/>
  <c r="E150" i="3"/>
  <c r="C150" i="3"/>
  <c r="L149" i="3"/>
  <c r="I149" i="3"/>
  <c r="E149" i="3"/>
  <c r="C149" i="3"/>
  <c r="I148" i="3"/>
  <c r="E148" i="3"/>
  <c r="C148" i="3"/>
  <c r="L147" i="3"/>
  <c r="I147" i="3"/>
  <c r="E147" i="3"/>
  <c r="C147" i="3"/>
  <c r="L146" i="3"/>
  <c r="I146" i="3"/>
  <c r="E146" i="3"/>
  <c r="C146" i="3"/>
  <c r="L145" i="3"/>
  <c r="I145" i="3"/>
  <c r="E145" i="3"/>
  <c r="C145" i="3"/>
  <c r="I144" i="3"/>
  <c r="E144" i="3"/>
  <c r="C144" i="3"/>
  <c r="L143" i="3"/>
  <c r="I143" i="3"/>
  <c r="E143" i="3"/>
  <c r="C143" i="3"/>
  <c r="L142" i="3"/>
  <c r="I142" i="3"/>
  <c r="E142" i="3"/>
  <c r="C142" i="3"/>
  <c r="L141" i="3"/>
  <c r="I141" i="3"/>
  <c r="E141" i="3"/>
  <c r="C141" i="3"/>
  <c r="I140" i="3"/>
  <c r="E140" i="3"/>
  <c r="C140" i="3"/>
  <c r="I139" i="3"/>
  <c r="E139" i="3"/>
  <c r="C139" i="3"/>
  <c r="L138" i="3"/>
  <c r="I138" i="3"/>
  <c r="E138" i="3"/>
  <c r="C138" i="3"/>
  <c r="L137" i="3"/>
  <c r="I137" i="3"/>
  <c r="E137" i="3"/>
  <c r="C137" i="3"/>
  <c r="I136" i="3"/>
  <c r="E136" i="3"/>
  <c r="C136" i="3"/>
  <c r="L135" i="3"/>
  <c r="I135" i="3"/>
  <c r="E135" i="3"/>
  <c r="C135" i="3"/>
  <c r="L134" i="3"/>
  <c r="I134" i="3"/>
  <c r="E134" i="3"/>
  <c r="C134" i="3"/>
  <c r="L133" i="3"/>
  <c r="I133" i="3"/>
  <c r="E133" i="3"/>
  <c r="C133" i="3"/>
  <c r="I132" i="3"/>
  <c r="E132" i="3"/>
  <c r="C132" i="3"/>
  <c r="I131" i="3"/>
  <c r="E131" i="3"/>
  <c r="C131" i="3"/>
  <c r="L130" i="3"/>
  <c r="I130" i="3"/>
  <c r="E130" i="3"/>
  <c r="C130" i="3"/>
  <c r="L129" i="3"/>
  <c r="I129" i="3"/>
  <c r="E129" i="3"/>
  <c r="C129" i="3"/>
  <c r="I128" i="3"/>
  <c r="E128" i="3"/>
  <c r="C128" i="3"/>
  <c r="L127" i="3"/>
  <c r="I127" i="3"/>
  <c r="E127" i="3"/>
  <c r="C127" i="3"/>
  <c r="L126" i="3"/>
  <c r="I126" i="3"/>
  <c r="E126" i="3"/>
  <c r="C126" i="3"/>
  <c r="L125" i="3"/>
  <c r="I125" i="3"/>
  <c r="E125" i="3"/>
  <c r="C125" i="3"/>
  <c r="I124" i="3"/>
  <c r="E124" i="3"/>
  <c r="C124" i="3"/>
  <c r="L123" i="3"/>
  <c r="I123" i="3"/>
  <c r="E123" i="3"/>
  <c r="C123" i="3"/>
  <c r="L122" i="3"/>
  <c r="I122" i="3"/>
  <c r="E122" i="3"/>
  <c r="C122" i="3"/>
  <c r="L121" i="3"/>
  <c r="I121" i="3"/>
  <c r="E121" i="3"/>
  <c r="C121" i="3"/>
  <c r="I120" i="3"/>
  <c r="E120" i="3"/>
  <c r="C120" i="3"/>
  <c r="I119" i="3"/>
  <c r="E119" i="3"/>
  <c r="C119" i="3"/>
  <c r="L118" i="3"/>
  <c r="I118" i="3"/>
  <c r="E118" i="3"/>
  <c r="C118" i="3"/>
  <c r="L117" i="3"/>
  <c r="I117" i="3"/>
  <c r="E117" i="3"/>
  <c r="C117" i="3"/>
  <c r="I116" i="3"/>
  <c r="E116" i="3"/>
  <c r="C116" i="3"/>
  <c r="I115" i="3"/>
  <c r="E115" i="3"/>
  <c r="C115" i="3"/>
  <c r="L114" i="3"/>
  <c r="I114" i="3"/>
  <c r="E114" i="3"/>
  <c r="C114" i="3"/>
  <c r="L113" i="3"/>
  <c r="I113" i="3"/>
  <c r="E113" i="3"/>
  <c r="C113" i="3"/>
  <c r="I112" i="3"/>
  <c r="E112" i="3"/>
  <c r="C112" i="3"/>
  <c r="I111" i="3"/>
  <c r="E111" i="3"/>
  <c r="C111" i="3"/>
  <c r="L110" i="3"/>
  <c r="I110" i="3"/>
  <c r="E110" i="3"/>
  <c r="C110" i="3"/>
  <c r="L109" i="3"/>
  <c r="I109" i="3"/>
  <c r="E109" i="3"/>
  <c r="C109" i="3"/>
  <c r="I108" i="3"/>
  <c r="E108" i="3"/>
  <c r="C108" i="3"/>
  <c r="L107" i="3"/>
  <c r="I107" i="3"/>
  <c r="E107" i="3"/>
  <c r="C107" i="3"/>
  <c r="L106" i="3"/>
  <c r="I106" i="3"/>
  <c r="E106" i="3"/>
  <c r="C106" i="3"/>
  <c r="L105" i="3"/>
  <c r="I105" i="3"/>
  <c r="E105" i="3"/>
  <c r="C105" i="3"/>
  <c r="I104" i="3"/>
  <c r="E104" i="3"/>
  <c r="C104" i="3"/>
  <c r="I103" i="3"/>
  <c r="E103" i="3"/>
  <c r="C103" i="3"/>
  <c r="L102" i="3"/>
  <c r="I102" i="3"/>
  <c r="E102" i="3"/>
  <c r="C102" i="3"/>
  <c r="L101" i="3"/>
  <c r="I101" i="3"/>
  <c r="E101" i="3"/>
  <c r="C101" i="3"/>
  <c r="I100" i="3"/>
  <c r="E100" i="3"/>
  <c r="C100" i="3"/>
  <c r="I99" i="3"/>
  <c r="E99" i="3"/>
  <c r="C99" i="3"/>
  <c r="L98" i="3"/>
  <c r="I98" i="3"/>
  <c r="E98" i="3"/>
  <c r="C98" i="3"/>
  <c r="L97" i="3"/>
  <c r="I97" i="3"/>
  <c r="E97" i="3"/>
  <c r="C97" i="3"/>
  <c r="I96" i="3"/>
  <c r="E96" i="3"/>
  <c r="C96" i="3"/>
  <c r="L95" i="3"/>
  <c r="I95" i="3"/>
  <c r="E95" i="3"/>
  <c r="C95" i="3"/>
  <c r="L94" i="3"/>
  <c r="I94" i="3"/>
  <c r="E94" i="3"/>
  <c r="C94" i="3"/>
  <c r="L93" i="3"/>
  <c r="I93" i="3"/>
  <c r="E93" i="3"/>
  <c r="C93" i="3"/>
  <c r="I92" i="3"/>
  <c r="E92" i="3"/>
  <c r="C92" i="3"/>
  <c r="L91" i="3"/>
  <c r="I91" i="3"/>
  <c r="E91" i="3"/>
  <c r="C91" i="3"/>
  <c r="L90" i="3"/>
  <c r="I90" i="3"/>
  <c r="E90" i="3"/>
  <c r="C90" i="3"/>
  <c r="L89" i="3"/>
  <c r="I89" i="3"/>
  <c r="E89" i="3"/>
  <c r="C89" i="3"/>
  <c r="I88" i="3"/>
  <c r="E88" i="3"/>
  <c r="C88" i="3"/>
  <c r="L87" i="3"/>
  <c r="I87" i="3"/>
  <c r="E87" i="3"/>
  <c r="C87" i="3"/>
  <c r="L86" i="3"/>
  <c r="I86" i="3"/>
  <c r="E86" i="3"/>
  <c r="C86" i="3"/>
  <c r="L85" i="3"/>
  <c r="I85" i="3"/>
  <c r="E85" i="3"/>
  <c r="C85" i="3"/>
  <c r="I84" i="3"/>
  <c r="E84" i="3"/>
  <c r="C84" i="3"/>
  <c r="L83" i="3"/>
  <c r="I83" i="3"/>
  <c r="E83" i="3"/>
  <c r="C83" i="3"/>
  <c r="L82" i="3"/>
  <c r="I82" i="3"/>
  <c r="E82" i="3"/>
  <c r="C82" i="3"/>
  <c r="L81" i="3"/>
  <c r="I81" i="3"/>
  <c r="E81" i="3"/>
  <c r="C81" i="3"/>
  <c r="I80" i="3"/>
  <c r="E80" i="3"/>
  <c r="C80" i="3"/>
  <c r="L79" i="3"/>
  <c r="I79" i="3"/>
  <c r="E79" i="3"/>
  <c r="C79" i="3"/>
  <c r="L78" i="3"/>
  <c r="I78" i="3"/>
  <c r="E78" i="3"/>
  <c r="C78" i="3"/>
  <c r="L77" i="3"/>
  <c r="I77" i="3"/>
  <c r="E77" i="3"/>
  <c r="C77" i="3"/>
  <c r="I76" i="3"/>
  <c r="E76" i="3"/>
  <c r="C76" i="3"/>
  <c r="L75" i="3"/>
  <c r="I75" i="3"/>
  <c r="E75" i="3"/>
  <c r="C75" i="3"/>
  <c r="L74" i="3"/>
  <c r="I74" i="3"/>
  <c r="E74" i="3"/>
  <c r="C74" i="3"/>
  <c r="L73" i="3"/>
  <c r="I73" i="3"/>
  <c r="E73" i="3"/>
  <c r="C73" i="3"/>
  <c r="I72" i="3"/>
  <c r="E72" i="3"/>
  <c r="C72" i="3"/>
  <c r="I71" i="3"/>
  <c r="E71" i="3"/>
  <c r="C71" i="3"/>
  <c r="L70" i="3"/>
  <c r="I70" i="3"/>
  <c r="E70" i="3"/>
  <c r="C70" i="3"/>
  <c r="L69" i="3"/>
  <c r="I69" i="3"/>
  <c r="E69" i="3"/>
  <c r="C69" i="3"/>
  <c r="I68" i="3"/>
  <c r="E68" i="3"/>
  <c r="C68" i="3"/>
  <c r="L67" i="3"/>
  <c r="I67" i="3"/>
  <c r="E67" i="3"/>
  <c r="C67" i="3"/>
  <c r="L66" i="3"/>
  <c r="I66" i="3"/>
  <c r="E66" i="3"/>
  <c r="C66" i="3"/>
  <c r="L65" i="3"/>
  <c r="I65" i="3"/>
  <c r="E65" i="3"/>
  <c r="C65" i="3"/>
  <c r="I64" i="3"/>
  <c r="E64" i="3"/>
  <c r="C64" i="3"/>
  <c r="I63" i="3"/>
  <c r="E63" i="3"/>
  <c r="C63" i="3"/>
  <c r="L62" i="3"/>
  <c r="I62" i="3"/>
  <c r="E62" i="3"/>
  <c r="C62" i="3"/>
  <c r="L61" i="3"/>
  <c r="I61" i="3"/>
  <c r="E61" i="3"/>
  <c r="C61" i="3"/>
  <c r="I60" i="3"/>
  <c r="E60" i="3"/>
  <c r="C60" i="3"/>
  <c r="L59" i="3"/>
  <c r="I59" i="3"/>
  <c r="E59" i="3"/>
  <c r="C59" i="3"/>
  <c r="L58" i="3"/>
  <c r="I58" i="3"/>
  <c r="E58" i="3"/>
  <c r="C58" i="3"/>
  <c r="L57" i="3"/>
  <c r="I57" i="3"/>
  <c r="E57" i="3"/>
  <c r="C57" i="3"/>
  <c r="I56" i="3"/>
  <c r="E56" i="3"/>
  <c r="C56" i="3"/>
  <c r="L55" i="3"/>
  <c r="I55" i="3"/>
  <c r="E55" i="3"/>
  <c r="C55" i="3"/>
  <c r="L54" i="3"/>
  <c r="I54" i="3"/>
  <c r="E54" i="3"/>
  <c r="C54" i="3"/>
  <c r="L53" i="3"/>
  <c r="I53" i="3"/>
  <c r="E53" i="3"/>
  <c r="C53" i="3"/>
  <c r="I52" i="3"/>
  <c r="E52" i="3"/>
  <c r="C52" i="3"/>
  <c r="L51" i="3"/>
  <c r="I51" i="3"/>
  <c r="E51" i="3"/>
  <c r="C51" i="3"/>
  <c r="I50" i="3"/>
  <c r="E50" i="3"/>
  <c r="C50" i="3"/>
  <c r="L49" i="3"/>
  <c r="I49" i="3"/>
  <c r="E49" i="3"/>
  <c r="C49" i="3"/>
  <c r="I48" i="3"/>
  <c r="E48" i="3"/>
  <c r="C48" i="3"/>
  <c r="L47" i="3"/>
  <c r="I47" i="3"/>
  <c r="E47" i="3"/>
  <c r="C47" i="3"/>
  <c r="L46" i="3"/>
  <c r="I46" i="3"/>
  <c r="E46" i="3"/>
  <c r="C46" i="3"/>
  <c r="L45" i="3"/>
  <c r="I45" i="3"/>
  <c r="E45" i="3"/>
  <c r="C45" i="3"/>
  <c r="I44" i="3"/>
  <c r="E44" i="3"/>
  <c r="C44" i="3"/>
  <c r="L43" i="3"/>
  <c r="I43" i="3"/>
  <c r="E43" i="3"/>
  <c r="C43" i="3"/>
  <c r="L42" i="3"/>
  <c r="I42" i="3"/>
  <c r="E42" i="3"/>
  <c r="C42" i="3"/>
  <c r="L41" i="3"/>
  <c r="I41" i="3"/>
  <c r="E41" i="3"/>
  <c r="C41" i="3"/>
  <c r="I40" i="3"/>
  <c r="E40" i="3"/>
  <c r="C40" i="3"/>
  <c r="L39" i="3"/>
  <c r="I39" i="3"/>
  <c r="E39" i="3"/>
  <c r="C39" i="3"/>
  <c r="L38" i="3"/>
  <c r="I38" i="3"/>
  <c r="E38" i="3"/>
  <c r="C38" i="3"/>
  <c r="L37" i="3"/>
  <c r="I37" i="3"/>
  <c r="E37" i="3"/>
  <c r="C37" i="3"/>
  <c r="I36" i="3"/>
  <c r="E36" i="3"/>
  <c r="C36" i="3"/>
  <c r="L35" i="3"/>
  <c r="I35" i="3"/>
  <c r="E35" i="3"/>
  <c r="C35" i="3"/>
  <c r="L34" i="3"/>
  <c r="I34" i="3"/>
  <c r="E34" i="3"/>
  <c r="C34" i="3"/>
  <c r="L33" i="3"/>
  <c r="I33" i="3"/>
  <c r="E33" i="3"/>
  <c r="C33" i="3"/>
  <c r="I32" i="3"/>
  <c r="E32" i="3"/>
  <c r="C32" i="3"/>
  <c r="I31" i="3"/>
  <c r="E31" i="3"/>
  <c r="C31" i="3"/>
  <c r="H6" i="4" l="1"/>
  <c r="R5" i="2"/>
  <c r="R6" i="2" s="1"/>
  <c r="R7" i="2" s="1"/>
  <c r="S7" i="2" s="1"/>
  <c r="H6" i="2"/>
  <c r="S5" i="2" s="1"/>
  <c r="L633" i="3"/>
  <c r="L32" i="3"/>
  <c r="L36" i="3"/>
  <c r="L40" i="3"/>
  <c r="L44" i="3"/>
  <c r="L48" i="3"/>
  <c r="L52" i="3"/>
  <c r="L56" i="3"/>
  <c r="L60" i="3"/>
  <c r="L64" i="3"/>
  <c r="L68" i="3"/>
  <c r="L72" i="3"/>
  <c r="L76" i="3"/>
  <c r="L80" i="3"/>
  <c r="L84" i="3"/>
  <c r="L88" i="3"/>
  <c r="L92" i="3"/>
  <c r="L96" i="3"/>
  <c r="L100" i="3"/>
  <c r="L104" i="3"/>
  <c r="L108" i="3"/>
  <c r="L112" i="3"/>
  <c r="L116" i="3"/>
  <c r="L120" i="3"/>
  <c r="L124" i="3"/>
  <c r="L128" i="3"/>
  <c r="L132" i="3"/>
  <c r="L136" i="3"/>
  <c r="L140" i="3"/>
  <c r="L144" i="3"/>
  <c r="L148" i="3"/>
  <c r="L152" i="3"/>
  <c r="L156" i="3"/>
  <c r="L160" i="3"/>
  <c r="L164" i="3"/>
  <c r="L168" i="3"/>
  <c r="L172" i="3"/>
  <c r="L176" i="3"/>
  <c r="L180" i="3"/>
  <c r="L184" i="3"/>
  <c r="L188" i="3"/>
  <c r="L192" i="3"/>
  <c r="L196" i="3"/>
  <c r="L200" i="3"/>
  <c r="L204" i="3"/>
  <c r="L208" i="3"/>
  <c r="L212" i="3"/>
  <c r="L216" i="3"/>
  <c r="L220" i="3"/>
  <c r="L224" i="3"/>
  <c r="L228" i="3"/>
  <c r="L232" i="3"/>
  <c r="L236" i="3"/>
  <c r="L240" i="3"/>
  <c r="L244" i="3"/>
  <c r="L248" i="3"/>
  <c r="L252" i="3"/>
  <c r="L256" i="3"/>
  <c r="L260" i="3"/>
  <c r="L264" i="3"/>
  <c r="L268" i="3"/>
  <c r="L272" i="3"/>
  <c r="L276" i="3"/>
  <c r="L280" i="3"/>
  <c r="L284" i="3"/>
  <c r="L288" i="3"/>
  <c r="L292" i="3"/>
  <c r="L590" i="3"/>
  <c r="L594" i="3"/>
  <c r="L598" i="3"/>
  <c r="L602" i="3"/>
  <c r="L606" i="3"/>
  <c r="L610" i="3"/>
  <c r="L614" i="3"/>
  <c r="L618" i="3"/>
  <c r="L622" i="3"/>
  <c r="L626" i="3"/>
  <c r="L630" i="3"/>
  <c r="L634" i="3"/>
  <c r="L296" i="3"/>
  <c r="L300" i="3"/>
  <c r="L304" i="3"/>
  <c r="L308" i="3"/>
  <c r="L312" i="3"/>
  <c r="L316" i="3"/>
  <c r="L320" i="3"/>
  <c r="L324" i="3"/>
  <c r="L328" i="3"/>
  <c r="L332" i="3"/>
  <c r="L336" i="3"/>
  <c r="L340" i="3"/>
  <c r="L344" i="3"/>
  <c r="L348" i="3"/>
  <c r="L352" i="3"/>
  <c r="L356" i="3"/>
  <c r="L360" i="3"/>
  <c r="L364" i="3"/>
  <c r="L368" i="3"/>
  <c r="L372" i="3"/>
  <c r="L376" i="3"/>
  <c r="L380" i="3"/>
  <c r="L384" i="3"/>
  <c r="L388" i="3"/>
  <c r="L392" i="3"/>
  <c r="L396" i="3"/>
  <c r="L400" i="3"/>
  <c r="L404" i="3"/>
  <c r="L408" i="3"/>
  <c r="L412" i="3"/>
  <c r="L416" i="3"/>
  <c r="L420" i="3"/>
  <c r="L424" i="3"/>
  <c r="L428" i="3"/>
  <c r="L432" i="3"/>
  <c r="L436" i="3"/>
  <c r="L440" i="3"/>
  <c r="L444" i="3"/>
  <c r="L448" i="3"/>
  <c r="L452" i="3"/>
  <c r="L456" i="3"/>
  <c r="L460" i="3"/>
  <c r="L464" i="3"/>
  <c r="L468" i="3"/>
  <c r="L472" i="3"/>
  <c r="L476" i="3"/>
  <c r="L480" i="3"/>
  <c r="L484" i="3"/>
  <c r="L488" i="3"/>
  <c r="L492" i="3"/>
  <c r="L496" i="3"/>
  <c r="L500" i="3"/>
  <c r="L504" i="3"/>
  <c r="L508" i="3"/>
  <c r="L512" i="3"/>
  <c r="L516" i="3"/>
  <c r="L520" i="3"/>
  <c r="L524" i="3"/>
  <c r="L528" i="3"/>
  <c r="L532" i="3"/>
  <c r="L536" i="3"/>
  <c r="L540" i="3"/>
  <c r="L544" i="3"/>
  <c r="L548" i="3"/>
  <c r="L552" i="3"/>
  <c r="L556" i="3"/>
  <c r="L560" i="3"/>
  <c r="L564" i="3"/>
  <c r="L568" i="3"/>
  <c r="L572" i="3"/>
  <c r="L576" i="3"/>
  <c r="L580" i="3"/>
  <c r="L584" i="3"/>
  <c r="L588" i="3"/>
  <c r="L592" i="3"/>
  <c r="L596" i="3"/>
  <c r="L600" i="3"/>
  <c r="L604" i="3"/>
  <c r="L608" i="3"/>
  <c r="L612" i="3"/>
  <c r="L616" i="3"/>
  <c r="L620" i="3"/>
  <c r="L624" i="3"/>
  <c r="L628" i="3"/>
  <c r="L632" i="3"/>
  <c r="L393" i="3"/>
  <c r="L155" i="3"/>
  <c r="L179" i="3"/>
  <c r="L183" i="3"/>
  <c r="L187" i="3"/>
  <c r="L191" i="3"/>
  <c r="L199" i="3"/>
  <c r="L203" i="3"/>
  <c r="L211" i="3"/>
  <c r="L215" i="3"/>
  <c r="L219" i="3"/>
  <c r="L223" i="3"/>
  <c r="L227" i="3"/>
  <c r="L235" i="3"/>
  <c r="L243" i="3"/>
  <c r="L247" i="3"/>
  <c r="L259" i="3"/>
  <c r="L267" i="3"/>
  <c r="L271" i="3"/>
  <c r="L275" i="3"/>
  <c r="L279" i="3"/>
  <c r="L283" i="3"/>
  <c r="L287" i="3"/>
  <c r="L291" i="3"/>
  <c r="L295" i="3"/>
  <c r="L299" i="3"/>
  <c r="L303" i="3"/>
  <c r="L311" i="3"/>
  <c r="L315" i="3"/>
  <c r="L319" i="3"/>
  <c r="L331" i="3"/>
  <c r="L339" i="3"/>
  <c r="L347" i="3"/>
  <c r="L351" i="3"/>
  <c r="L355" i="3"/>
  <c r="L359" i="3"/>
  <c r="L371" i="3"/>
  <c r="L379" i="3"/>
  <c r="L383" i="3"/>
  <c r="L387" i="3"/>
  <c r="L391" i="3"/>
  <c r="L395" i="3"/>
  <c r="L399" i="3"/>
  <c r="L403" i="3"/>
  <c r="L411" i="3"/>
  <c r="L415" i="3"/>
  <c r="L427" i="3"/>
  <c r="L439" i="3"/>
  <c r="L447" i="3"/>
  <c r="L451" i="3"/>
  <c r="L455" i="3"/>
  <c r="L459" i="3"/>
  <c r="L463" i="3"/>
  <c r="L467" i="3"/>
  <c r="L471" i="3"/>
  <c r="L475" i="3"/>
  <c r="L479" i="3"/>
  <c r="L483" i="3"/>
  <c r="L487" i="3"/>
  <c r="L491" i="3"/>
  <c r="L495" i="3"/>
  <c r="L499" i="3"/>
  <c r="L507" i="3"/>
  <c r="L511" i="3"/>
  <c r="L515" i="3"/>
  <c r="L519" i="3"/>
  <c r="L523" i="3"/>
  <c r="L527" i="3"/>
  <c r="L539" i="3"/>
  <c r="L543" i="3"/>
  <c r="L547" i="3"/>
  <c r="L563" i="3"/>
  <c r="L571" i="3"/>
  <c r="L575" i="3"/>
  <c r="L583" i="3"/>
  <c r="L587" i="3"/>
  <c r="L591" i="3"/>
  <c r="L599" i="3"/>
  <c r="L603" i="3"/>
  <c r="L607" i="3"/>
  <c r="L615" i="3"/>
  <c r="L619" i="3"/>
  <c r="L623" i="3"/>
  <c r="L627" i="3"/>
  <c r="L631" i="3"/>
  <c r="L635" i="3"/>
  <c r="T8" i="14"/>
  <c r="H8" i="14"/>
  <c r="H7" i="14" s="1"/>
  <c r="H11" i="8"/>
  <c r="T11" i="8"/>
  <c r="L338" i="3"/>
  <c r="L50" i="3"/>
  <c r="L375" i="3"/>
  <c r="L307" i="3"/>
  <c r="L423" i="3"/>
  <c r="L567" i="3"/>
  <c r="L99" i="3"/>
  <c r="L263" i="3"/>
  <c r="L435" i="3"/>
  <c r="L503" i="3"/>
  <c r="L562" i="3"/>
  <c r="L139" i="3"/>
  <c r="L255" i="3"/>
  <c r="L327" i="3"/>
  <c r="L111" i="3"/>
  <c r="L131" i="3"/>
  <c r="L159" i="3"/>
  <c r="L163" i="3"/>
  <c r="L531" i="3"/>
  <c r="L535" i="3"/>
  <c r="L555" i="3"/>
  <c r="L579" i="3"/>
  <c r="L611" i="3"/>
  <c r="L286" i="3"/>
  <c r="L103" i="3"/>
  <c r="L115" i="3"/>
  <c r="L119" i="3"/>
  <c r="L231" i="3"/>
  <c r="L239" i="3"/>
  <c r="L251" i="3"/>
  <c r="L443" i="3"/>
  <c r="L342" i="3"/>
  <c r="L578" i="3"/>
  <c r="L363" i="3"/>
  <c r="L431" i="3"/>
  <c r="L294" i="3"/>
  <c r="L167" i="3"/>
  <c r="L323" i="3"/>
  <c r="L335" i="3"/>
  <c r="L343" i="3"/>
  <c r="L367" i="3"/>
  <c r="L407" i="3"/>
  <c r="L419" i="3"/>
  <c r="L551" i="3"/>
  <c r="L559" i="3"/>
  <c r="L595" i="3"/>
  <c r="L31" i="3"/>
  <c r="L63" i="3"/>
  <c r="L71" i="3"/>
  <c r="L171" i="3"/>
  <c r="L175" i="3"/>
  <c r="L195" i="3"/>
  <c r="L207" i="3"/>
  <c r="K24" i="3"/>
  <c r="L24" i="3" s="1"/>
  <c r="S6" i="2" l="1"/>
  <c r="H7" i="3"/>
  <c r="H6" i="3" s="1"/>
  <c r="H8" i="13" s="1"/>
  <c r="H10" i="8"/>
  <c r="C20" i="7" s="1"/>
  <c r="T20" i="14" l="1"/>
  <c r="H20" i="14"/>
  <c r="H19" i="14" s="1"/>
  <c r="R8" i="2"/>
  <c r="M24" i="3"/>
  <c r="N24" i="3" s="1"/>
  <c r="H15" i="3" l="1"/>
  <c r="H14" i="3" s="1"/>
  <c r="H9" i="13" s="1"/>
  <c r="H6" i="13" s="1"/>
  <c r="T34" i="14" s="1"/>
  <c r="R9" i="2"/>
  <c r="S9" i="2" s="1"/>
  <c r="S8" i="2"/>
  <c r="T33" i="14"/>
  <c r="H33" i="14"/>
  <c r="H32" i="14" s="1"/>
  <c r="T32" i="14" l="1"/>
  <c r="Z29" i="14" s="1"/>
  <c r="C14" i="7" s="1"/>
  <c r="D24" i="7"/>
  <c r="D23" i="7"/>
  <c r="T9" i="14"/>
  <c r="T7" i="14" s="1"/>
  <c r="Z4" i="14" s="1"/>
  <c r="C12" i="7" s="1"/>
  <c r="T12" i="8"/>
  <c r="T10" i="8" s="1"/>
  <c r="C4" i="8" s="1"/>
  <c r="AF11" i="8" s="1"/>
  <c r="AF10" i="8" s="1"/>
  <c r="D13" i="7" s="1"/>
  <c r="D20" i="7"/>
  <c r="D22" i="7"/>
  <c r="T21" i="14"/>
  <c r="T19" i="14" s="1"/>
  <c r="Z16" i="14" s="1"/>
  <c r="C13" i="7" s="1"/>
  <c r="T60" i="14"/>
  <c r="D21" i="7"/>
  <c r="T47" i="14"/>
  <c r="T46" i="14"/>
  <c r="T45" i="14" s="1"/>
  <c r="H46" i="14"/>
  <c r="H45" i="14" s="1"/>
  <c r="H59" i="14"/>
  <c r="H58" i="14" s="1"/>
  <c r="T59" i="14"/>
  <c r="E13" i="7" l="1"/>
  <c r="D25" i="7"/>
  <c r="D27" i="7" s="1"/>
  <c r="F20" i="7"/>
  <c r="T58" i="14"/>
  <c r="Z55" i="14" s="1"/>
  <c r="C16" i="7" s="1"/>
  <c r="D12" i="7"/>
  <c r="E12" i="7" s="1"/>
  <c r="Z42" i="14"/>
  <c r="C15" i="7" s="1"/>
  <c r="AF17" i="8"/>
  <c r="C21" i="7"/>
  <c r="F21" i="7" s="1"/>
  <c r="AF23" i="8" l="1"/>
  <c r="AF16" i="8"/>
  <c r="AF29" i="8"/>
  <c r="AF28" i="8" s="1"/>
  <c r="D16" i="7" s="1"/>
  <c r="E16" i="7" s="1"/>
  <c r="AF22" i="8"/>
  <c r="D15" i="7" s="1"/>
  <c r="E15" i="7" s="1"/>
  <c r="D14" i="7" l="1"/>
  <c r="E14" i="7" s="1"/>
  <c r="C22" i="7"/>
  <c r="F22" i="7" s="1"/>
  <c r="C23" i="7"/>
  <c r="C24" i="7"/>
  <c r="F24" i="7" s="1"/>
  <c r="F23" i="7"/>
  <c r="C25" i="7"/>
  <c r="C27" i="7" s="1"/>
  <c r="F25" i="7" l="1"/>
  <c r="F27" i="7" s="1"/>
  <c r="C17" i="1" s="1"/>
</calcChain>
</file>

<file path=xl/sharedStrings.xml><?xml version="1.0" encoding="utf-8"?>
<sst xmlns="http://schemas.openxmlformats.org/spreadsheetml/2006/main" count="1903" uniqueCount="306">
  <si>
    <t>FI</t>
    <phoneticPr fontId="2" type="noConversion"/>
  </si>
  <si>
    <t>-</t>
    <phoneticPr fontId="2" type="noConversion"/>
  </si>
  <si>
    <t>FTIR</t>
    <phoneticPr fontId="2" type="noConversion"/>
  </si>
  <si>
    <t>%</t>
    <phoneticPr fontId="2" type="noConversion"/>
  </si>
  <si>
    <t>No.</t>
    <phoneticPr fontId="2" type="noConversion"/>
  </si>
  <si>
    <t>Date</t>
    <phoneticPr fontId="2" type="noConversion"/>
  </si>
  <si>
    <t>FO</t>
    <phoneticPr fontId="2" type="noConversion"/>
  </si>
  <si>
    <t>yy.mm.dd</t>
    <phoneticPr fontId="2" type="noConversion"/>
  </si>
  <si>
    <t>hh:mm</t>
    <phoneticPr fontId="2" type="noConversion"/>
  </si>
  <si>
    <t>ton</t>
  </si>
  <si>
    <t>INLET</t>
    <phoneticPr fontId="2" type="noConversion"/>
  </si>
  <si>
    <t>OUTLET</t>
    <phoneticPr fontId="2" type="noConversion"/>
  </si>
  <si>
    <t>Result</t>
    <phoneticPr fontId="2" type="noConversion"/>
  </si>
  <si>
    <t>Note</t>
    <phoneticPr fontId="2" type="noConversion"/>
  </si>
  <si>
    <t>tCO2-eq/tHFCx</t>
    <phoneticPr fontId="2" type="noConversion"/>
  </si>
  <si>
    <t>IPCC factor</t>
    <phoneticPr fontId="2" type="noConversion"/>
  </si>
  <si>
    <t>%</t>
    <phoneticPr fontId="2" type="noConversion"/>
  </si>
  <si>
    <t>HFC-125</t>
    <phoneticPr fontId="2" type="noConversion"/>
  </si>
  <si>
    <t>ISO tank container No</t>
    <phoneticPr fontId="6" type="noConversion"/>
  </si>
  <si>
    <t>Unit</t>
    <phoneticPr fontId="2" type="noConversion"/>
  </si>
  <si>
    <t>value</t>
    <phoneticPr fontId="6" type="noConversion"/>
  </si>
  <si>
    <t>Note</t>
    <phoneticPr fontId="6" type="noConversion"/>
  </si>
  <si>
    <t>Parameter</t>
    <phoneticPr fontId="2" type="noConversion"/>
  </si>
  <si>
    <t>Date</t>
    <phoneticPr fontId="2" type="noConversion"/>
  </si>
  <si>
    <t>No.######</t>
    <phoneticPr fontId="2" type="noConversion"/>
  </si>
  <si>
    <t>tHFC-125</t>
    <phoneticPr fontId="2" type="noConversion"/>
  </si>
  <si>
    <t>tCO2eq/MWh</t>
    <phoneticPr fontId="2" type="noConversion"/>
  </si>
  <si>
    <t>Electric emission factor</t>
    <phoneticPr fontId="2" type="noConversion"/>
  </si>
  <si>
    <t>-</t>
    <phoneticPr fontId="2" type="noConversion"/>
  </si>
  <si>
    <t>kWh</t>
    <phoneticPr fontId="2" type="noConversion"/>
  </si>
  <si>
    <t>#####</t>
    <phoneticPr fontId="2" type="noConversion"/>
  </si>
  <si>
    <t>MJ/L, MJ/kg</t>
    <phoneticPr fontId="2" type="noConversion"/>
  </si>
  <si>
    <t>Adj factor</t>
    <phoneticPr fontId="2" type="noConversion"/>
  </si>
  <si>
    <t>-</t>
    <phoneticPr fontId="2" type="noConversion"/>
  </si>
  <si>
    <t>tCO2e/tHFCx</t>
    <phoneticPr fontId="2" type="noConversion"/>
  </si>
  <si>
    <t>tCO2e/MWh</t>
    <phoneticPr fontId="2" type="noConversion"/>
  </si>
  <si>
    <t>%</t>
    <phoneticPr fontId="2" type="noConversion"/>
  </si>
  <si>
    <t>Diesel</t>
    <phoneticPr fontId="2" type="noConversion"/>
  </si>
  <si>
    <t>L</t>
    <phoneticPr fontId="2" type="noConversion"/>
  </si>
  <si>
    <t>Diesel(TJ/Gg)</t>
    <phoneticPr fontId="2" type="noConversion"/>
  </si>
  <si>
    <t>NCV</t>
    <phoneticPr fontId="2" type="noConversion"/>
  </si>
  <si>
    <t>TJ/Gg</t>
    <phoneticPr fontId="2" type="noConversion"/>
  </si>
  <si>
    <t>CO2</t>
    <phoneticPr fontId="2" type="noConversion"/>
  </si>
  <si>
    <t>BEadj,y</t>
    <phoneticPr fontId="2" type="noConversion"/>
  </si>
  <si>
    <t>BEadj,y</t>
    <phoneticPr fontId="2" type="noConversion"/>
  </si>
  <si>
    <t>HI TECH ENV</t>
    <phoneticPr fontId="2" type="noConversion"/>
  </si>
  <si>
    <t>BAUadj</t>
    <phoneticPr fontId="2" type="noConversion"/>
  </si>
  <si>
    <t>BEadj</t>
    <phoneticPr fontId="2" type="noConversion"/>
  </si>
  <si>
    <t>YEAR 1</t>
    <phoneticPr fontId="2" type="noConversion"/>
  </si>
  <si>
    <t>YEAR 2</t>
    <phoneticPr fontId="2" type="noConversion"/>
  </si>
  <si>
    <t>YEAR 3</t>
    <phoneticPr fontId="2" type="noConversion"/>
  </si>
  <si>
    <t>YEAR 4</t>
    <phoneticPr fontId="2" type="noConversion"/>
  </si>
  <si>
    <t>YEAR 5</t>
    <phoneticPr fontId="2" type="noConversion"/>
  </si>
  <si>
    <t>tCO2/TJ</t>
    <phoneticPr fontId="2" type="noConversion"/>
  </si>
  <si>
    <r>
      <rPr>
        <b/>
        <sz val="12"/>
        <color rgb="FF000000"/>
        <rFont val="Arial"/>
        <family val="2"/>
      </rPr>
      <t>ER</t>
    </r>
    <r>
      <rPr>
        <b/>
        <vertAlign val="subscript"/>
        <sz val="12"/>
        <color rgb="FF000000"/>
        <rFont val="Arial"/>
        <family val="2"/>
      </rPr>
      <t>y</t>
    </r>
    <phoneticPr fontId="2" type="noConversion"/>
  </si>
  <si>
    <r>
      <rPr>
        <b/>
        <sz val="12"/>
        <color rgb="FF000000"/>
        <rFont val="Arial"/>
        <family val="2"/>
      </rPr>
      <t>BE</t>
    </r>
    <r>
      <rPr>
        <b/>
        <vertAlign val="subscript"/>
        <sz val="12"/>
        <color rgb="FF000000"/>
        <rFont val="Arial"/>
        <family val="2"/>
      </rPr>
      <t>adj,y</t>
    </r>
    <phoneticPr fontId="2" type="noConversion"/>
  </si>
  <si>
    <r>
      <t>AE</t>
    </r>
    <r>
      <rPr>
        <b/>
        <vertAlign val="subscript"/>
        <sz val="12"/>
        <color rgb="FF000000"/>
        <rFont val="Arial"/>
        <family val="2"/>
      </rPr>
      <t>y</t>
    </r>
    <phoneticPr fontId="2" type="noConversion"/>
  </si>
  <si>
    <r>
      <t>LE</t>
    </r>
    <r>
      <rPr>
        <b/>
        <vertAlign val="subscript"/>
        <sz val="12"/>
        <color rgb="FF000000"/>
        <rFont val="Arial"/>
        <family val="2"/>
      </rPr>
      <t>y</t>
    </r>
    <phoneticPr fontId="2" type="noConversion"/>
  </si>
  <si>
    <r>
      <t>(tCO</t>
    </r>
    <r>
      <rPr>
        <b/>
        <sz val="5"/>
        <color theme="1"/>
        <rFont val="Arial"/>
        <family val="2"/>
      </rPr>
      <t>2</t>
    </r>
    <r>
      <rPr>
        <b/>
        <sz val="8"/>
        <color theme="1"/>
        <rFont val="Arial"/>
        <family val="2"/>
      </rPr>
      <t>eq)</t>
    </r>
  </si>
  <si>
    <t>Year 1</t>
    <phoneticPr fontId="2" type="noConversion"/>
  </si>
  <si>
    <t>Year 2</t>
  </si>
  <si>
    <t>Year 3</t>
  </si>
  <si>
    <t>Year 4</t>
  </si>
  <si>
    <t>Year 5</t>
  </si>
  <si>
    <t>Year</t>
    <phoneticPr fontId="2" type="noConversion"/>
  </si>
  <si>
    <t>Year 1</t>
    <phoneticPr fontId="2" type="noConversion"/>
  </si>
  <si>
    <t>Total</t>
    <phoneticPr fontId="2" type="noConversion"/>
  </si>
  <si>
    <t>BAUadj &gt; BEadj</t>
    <phoneticPr fontId="2" type="noConversion"/>
  </si>
  <si>
    <t>Year</t>
    <phoneticPr fontId="2" type="noConversion"/>
  </si>
  <si>
    <r>
      <rPr>
        <b/>
        <sz val="16"/>
        <color theme="1"/>
        <rFont val="맑은 고딕"/>
        <family val="3"/>
        <charset val="129"/>
      </rPr>
      <t>※</t>
    </r>
    <r>
      <rPr>
        <b/>
        <sz val="16"/>
        <color theme="1"/>
        <rFont val="Arial"/>
        <family val="2"/>
      </rPr>
      <t xml:space="preserve"> BAU Emission</t>
    </r>
    <phoneticPr fontId="2" type="noConversion"/>
  </si>
  <si>
    <r>
      <rPr>
        <b/>
        <sz val="12"/>
        <color rgb="FF000000"/>
        <rFont val="Arial"/>
        <family val="2"/>
      </rPr>
      <t>BAU</t>
    </r>
    <r>
      <rPr>
        <b/>
        <vertAlign val="subscript"/>
        <sz val="12"/>
        <color rgb="FF000000"/>
        <rFont val="Arial"/>
        <family val="2"/>
      </rPr>
      <t>HFC,x,y</t>
    </r>
    <phoneticPr fontId="2" type="noConversion"/>
  </si>
  <si>
    <r>
      <rPr>
        <b/>
        <sz val="12"/>
        <color rgb="FF000000"/>
        <rFont val="Arial"/>
        <family val="2"/>
      </rPr>
      <t>M</t>
    </r>
    <r>
      <rPr>
        <b/>
        <vertAlign val="subscript"/>
        <sz val="12"/>
        <color rgb="FF000000"/>
        <rFont val="Arial"/>
        <family val="2"/>
      </rPr>
      <t>HFC,x,y</t>
    </r>
    <phoneticPr fontId="2" type="noConversion"/>
  </si>
  <si>
    <r>
      <t>GWP</t>
    </r>
    <r>
      <rPr>
        <b/>
        <vertAlign val="subscript"/>
        <sz val="12"/>
        <color rgb="FF000000"/>
        <rFont val="Arial"/>
        <family val="2"/>
      </rPr>
      <t>HFCx</t>
    </r>
    <phoneticPr fontId="2" type="noConversion"/>
  </si>
  <si>
    <r>
      <t>M</t>
    </r>
    <r>
      <rPr>
        <b/>
        <vertAlign val="subscript"/>
        <sz val="11"/>
        <color rgb="FF000000"/>
        <rFont val="ar"/>
        <family val="2"/>
      </rPr>
      <t>HFC,x,y</t>
    </r>
    <phoneticPr fontId="2" type="noConversion"/>
  </si>
  <si>
    <r>
      <t>BAU</t>
    </r>
    <r>
      <rPr>
        <b/>
        <vertAlign val="subscript"/>
        <sz val="11"/>
        <color rgb="FF000000"/>
        <rFont val="ar"/>
        <family val="2"/>
      </rPr>
      <t>HFC,x,y</t>
    </r>
    <phoneticPr fontId="2" type="noConversion"/>
  </si>
  <si>
    <r>
      <rPr>
        <b/>
        <sz val="16"/>
        <color theme="1"/>
        <rFont val="맑은 고딕"/>
        <family val="3"/>
        <charset val="129"/>
      </rPr>
      <t>※</t>
    </r>
    <r>
      <rPr>
        <b/>
        <sz val="16"/>
        <color theme="1"/>
        <rFont val="Arial"/>
        <family val="2"/>
      </rPr>
      <t xml:space="preserve"> BAU Emission(cons)</t>
    </r>
    <phoneticPr fontId="2" type="noConversion"/>
  </si>
  <si>
    <r>
      <rPr>
        <b/>
        <sz val="16"/>
        <color theme="1"/>
        <rFont val="맑은 고딕"/>
        <family val="3"/>
        <charset val="129"/>
      </rPr>
      <t>※</t>
    </r>
    <r>
      <rPr>
        <b/>
        <sz val="16"/>
        <color theme="1"/>
        <rFont val="Arial"/>
        <family val="2"/>
      </rPr>
      <t xml:space="preserve"> BAU Emission(adj, UNC)</t>
    </r>
    <phoneticPr fontId="2" type="noConversion"/>
  </si>
  <si>
    <r>
      <rPr>
        <b/>
        <sz val="16"/>
        <color theme="1"/>
        <rFont val="맑은 고딕"/>
        <family val="3"/>
        <charset val="129"/>
      </rPr>
      <t>※</t>
    </r>
    <r>
      <rPr>
        <b/>
        <sz val="16"/>
        <color theme="1"/>
        <rFont val="Arial"/>
        <family val="2"/>
      </rPr>
      <t xml:space="preserve"> BAU Emission(adj, 10%)</t>
    </r>
    <phoneticPr fontId="2" type="noConversion"/>
  </si>
  <si>
    <r>
      <rPr>
        <b/>
        <sz val="11"/>
        <color rgb="FF000000"/>
        <rFont val="맑은 고딕"/>
        <family val="3"/>
        <charset val="129"/>
      </rPr>
      <t>기호</t>
    </r>
  </si>
  <si>
    <r>
      <rPr>
        <b/>
        <sz val="11"/>
        <color rgb="FF000000"/>
        <rFont val="맑은 고딕"/>
        <family val="3"/>
        <charset val="129"/>
      </rPr>
      <t>값</t>
    </r>
    <phoneticPr fontId="6" type="noConversion"/>
  </si>
  <si>
    <r>
      <rPr>
        <b/>
        <sz val="12"/>
        <color rgb="FF000000"/>
        <rFont val="Arial"/>
        <family val="2"/>
      </rPr>
      <t>BAU</t>
    </r>
    <r>
      <rPr>
        <b/>
        <vertAlign val="subscript"/>
        <sz val="12"/>
        <color rgb="FF000000"/>
        <rFont val="Arial"/>
        <family val="2"/>
      </rPr>
      <t>cons,UNC,y</t>
    </r>
    <phoneticPr fontId="2" type="noConversion"/>
  </si>
  <si>
    <r>
      <rPr>
        <b/>
        <sz val="12"/>
        <color rgb="FF000000"/>
        <rFont val="Arial"/>
        <family val="2"/>
      </rPr>
      <t>BAU</t>
    </r>
    <r>
      <rPr>
        <b/>
        <vertAlign val="subscript"/>
        <sz val="12"/>
        <color rgb="FF000000"/>
        <rFont val="Arial"/>
        <family val="2"/>
      </rPr>
      <t>cons,min,y</t>
    </r>
    <phoneticPr fontId="2" type="noConversion"/>
  </si>
  <si>
    <r>
      <rPr>
        <b/>
        <sz val="12"/>
        <color rgb="FF000000"/>
        <rFont val="Arial"/>
        <family val="2"/>
      </rPr>
      <t>BAU</t>
    </r>
    <r>
      <rPr>
        <b/>
        <vertAlign val="subscript"/>
        <sz val="12"/>
        <color rgb="FF000000"/>
        <rFont val="Arial"/>
        <family val="2"/>
      </rPr>
      <t>y</t>
    </r>
    <phoneticPr fontId="2" type="noConversion"/>
  </si>
  <si>
    <r>
      <t>UNC</t>
    </r>
    <r>
      <rPr>
        <b/>
        <vertAlign val="subscript"/>
        <sz val="12"/>
        <color rgb="FF000000"/>
        <rFont val="Arial"/>
        <family val="2"/>
      </rPr>
      <t>BAUy</t>
    </r>
    <phoneticPr fontId="2" type="noConversion"/>
  </si>
  <si>
    <t>tCO2eq/tHFC-125</t>
    <phoneticPr fontId="2" type="noConversion"/>
  </si>
  <si>
    <t>Greenhouse Gas Reduction Project for Residual HFCs Gases in ISO Tank Containers in Indonesia</t>
    <phoneticPr fontId="2" type="noConversion"/>
  </si>
  <si>
    <t>INDONESIA</t>
    <phoneticPr fontId="2" type="noConversion"/>
  </si>
  <si>
    <t>MFC</t>
    <phoneticPr fontId="2" type="noConversion"/>
  </si>
  <si>
    <r>
      <rPr>
        <b/>
        <sz val="16"/>
        <color theme="1"/>
        <rFont val="맑은 고딕"/>
        <family val="3"/>
        <charset val="129"/>
      </rPr>
      <t>※</t>
    </r>
    <r>
      <rPr>
        <b/>
        <sz val="16"/>
        <color theme="1"/>
        <rFont val="Arial"/>
        <family val="2"/>
      </rPr>
      <t xml:space="preserve"> Activity Emission(Electric)</t>
    </r>
    <phoneticPr fontId="2" type="noConversion"/>
  </si>
  <si>
    <r>
      <rPr>
        <b/>
        <sz val="12"/>
        <color rgb="FF000000"/>
        <rFont val="Arial"/>
        <family val="2"/>
      </rPr>
      <t>AE</t>
    </r>
    <r>
      <rPr>
        <b/>
        <vertAlign val="subscript"/>
        <sz val="12"/>
        <color rgb="FF000000"/>
        <rFont val="Arial"/>
        <family val="2"/>
      </rPr>
      <t>EC,y</t>
    </r>
    <phoneticPr fontId="2" type="noConversion"/>
  </si>
  <si>
    <r>
      <rPr>
        <b/>
        <sz val="12"/>
        <color rgb="FF000000"/>
        <rFont val="Arial"/>
        <family val="2"/>
      </rPr>
      <t>EC</t>
    </r>
    <r>
      <rPr>
        <b/>
        <vertAlign val="subscript"/>
        <sz val="12"/>
        <color rgb="FF000000"/>
        <rFont val="Arial"/>
        <family val="2"/>
      </rPr>
      <t>PJ,y</t>
    </r>
    <phoneticPr fontId="2" type="noConversion"/>
  </si>
  <si>
    <r>
      <rPr>
        <b/>
        <sz val="12"/>
        <color rgb="FF000000"/>
        <rFont val="Arial"/>
        <family val="2"/>
      </rPr>
      <t>EF</t>
    </r>
    <r>
      <rPr>
        <b/>
        <vertAlign val="subscript"/>
        <sz val="12"/>
        <color rgb="FF000000"/>
        <rFont val="Arial"/>
        <family val="2"/>
      </rPr>
      <t>Electric</t>
    </r>
    <phoneticPr fontId="2" type="noConversion"/>
  </si>
  <si>
    <r>
      <rPr>
        <b/>
        <sz val="16"/>
        <color theme="1"/>
        <rFont val="맑은 고딕"/>
        <family val="3"/>
        <charset val="129"/>
      </rPr>
      <t>※</t>
    </r>
    <r>
      <rPr>
        <b/>
        <sz val="16"/>
        <color theme="1"/>
        <rFont val="Arial"/>
        <family val="2"/>
      </rPr>
      <t xml:space="preserve"> Activity Emission(HFC)</t>
    </r>
    <phoneticPr fontId="2" type="noConversion"/>
  </si>
  <si>
    <r>
      <rPr>
        <b/>
        <sz val="12"/>
        <color rgb="FF000000"/>
        <rFont val="Arial"/>
        <family val="2"/>
      </rPr>
      <t>AE</t>
    </r>
    <r>
      <rPr>
        <b/>
        <vertAlign val="subscript"/>
        <sz val="12"/>
        <color rgb="FF000000"/>
        <rFont val="Arial"/>
        <family val="2"/>
      </rPr>
      <t>HFC,x,y</t>
    </r>
    <phoneticPr fontId="2" type="noConversion"/>
  </si>
  <si>
    <r>
      <rPr>
        <b/>
        <sz val="12"/>
        <color rgb="FF000000"/>
        <rFont val="Arial"/>
        <family val="2"/>
      </rPr>
      <t>QO</t>
    </r>
    <r>
      <rPr>
        <b/>
        <vertAlign val="subscript"/>
        <sz val="12"/>
        <color rgb="FF000000"/>
        <rFont val="Arial"/>
        <family val="2"/>
      </rPr>
      <t>HFC,x,y</t>
    </r>
    <phoneticPr fontId="2" type="noConversion"/>
  </si>
  <si>
    <r>
      <rPr>
        <b/>
        <sz val="16"/>
        <color theme="1"/>
        <rFont val="맑은 고딕"/>
        <family val="3"/>
        <charset val="129"/>
      </rPr>
      <t>※</t>
    </r>
    <r>
      <rPr>
        <b/>
        <sz val="16"/>
        <color theme="1"/>
        <rFont val="Arial"/>
        <family val="2"/>
      </rPr>
      <t xml:space="preserve"> Activity Emission(CO2/HFC)</t>
    </r>
    <phoneticPr fontId="2" type="noConversion"/>
  </si>
  <si>
    <r>
      <rPr>
        <b/>
        <sz val="12"/>
        <color rgb="FF000000"/>
        <rFont val="Arial"/>
        <family val="2"/>
      </rPr>
      <t>AE</t>
    </r>
    <r>
      <rPr>
        <b/>
        <vertAlign val="subscript"/>
        <sz val="12"/>
        <color rgb="FF000000"/>
        <rFont val="Arial"/>
        <family val="2"/>
      </rPr>
      <t>(CO2/HFCx),y</t>
    </r>
    <phoneticPr fontId="2" type="noConversion"/>
  </si>
  <si>
    <r>
      <rPr>
        <b/>
        <sz val="12"/>
        <color rgb="FF000000"/>
        <rFont val="Arial"/>
        <family val="2"/>
      </rPr>
      <t>QD</t>
    </r>
    <r>
      <rPr>
        <b/>
        <vertAlign val="subscript"/>
        <sz val="12"/>
        <color rgb="FF000000"/>
        <rFont val="Arial"/>
        <family val="2"/>
      </rPr>
      <t>HFC,x,y</t>
    </r>
    <phoneticPr fontId="2" type="noConversion"/>
  </si>
  <si>
    <r>
      <rPr>
        <b/>
        <sz val="12"/>
        <color rgb="FF000000"/>
        <rFont val="Arial"/>
        <family val="2"/>
      </rPr>
      <t>CR</t>
    </r>
    <r>
      <rPr>
        <b/>
        <vertAlign val="subscript"/>
        <sz val="12"/>
        <color rgb="FF000000"/>
        <rFont val="Arial"/>
        <family val="2"/>
      </rPr>
      <t>x</t>
    </r>
    <phoneticPr fontId="2" type="noConversion"/>
  </si>
  <si>
    <r>
      <rPr>
        <b/>
        <sz val="16"/>
        <color theme="1"/>
        <rFont val="맑은 고딕"/>
        <family val="3"/>
        <charset val="129"/>
      </rPr>
      <t>※</t>
    </r>
    <r>
      <rPr>
        <b/>
        <sz val="16"/>
        <color theme="1"/>
        <rFont val="Arial"/>
        <family val="2"/>
      </rPr>
      <t xml:space="preserve"> Baseline Emission</t>
    </r>
    <phoneticPr fontId="2" type="noConversion"/>
  </si>
  <si>
    <r>
      <rPr>
        <b/>
        <sz val="12"/>
        <color rgb="FF000000"/>
        <rFont val="Arial"/>
        <family val="2"/>
      </rPr>
      <t>BE</t>
    </r>
    <r>
      <rPr>
        <b/>
        <vertAlign val="subscript"/>
        <sz val="12"/>
        <color rgb="FF000000"/>
        <rFont val="Arial"/>
        <family val="2"/>
      </rPr>
      <t>act/hist,y</t>
    </r>
    <phoneticPr fontId="2" type="noConversion"/>
  </si>
  <si>
    <r>
      <rPr>
        <b/>
        <sz val="12"/>
        <color rgb="FF000000"/>
        <rFont val="Arial"/>
        <family val="2"/>
      </rPr>
      <t>QI</t>
    </r>
    <r>
      <rPr>
        <b/>
        <vertAlign val="subscript"/>
        <sz val="12"/>
        <color rgb="FF000000"/>
        <rFont val="Arial"/>
        <family val="2"/>
      </rPr>
      <t>HFC,x,y</t>
    </r>
    <phoneticPr fontId="2" type="noConversion"/>
  </si>
  <si>
    <r>
      <t>CI</t>
    </r>
    <r>
      <rPr>
        <b/>
        <vertAlign val="subscript"/>
        <sz val="10"/>
        <color rgb="FFFF0000"/>
        <rFont val="Arial"/>
        <family val="2"/>
      </rPr>
      <t>HFC 125,m</t>
    </r>
    <phoneticPr fontId="2" type="noConversion"/>
  </si>
  <si>
    <r>
      <t>FI</t>
    </r>
    <r>
      <rPr>
        <b/>
        <vertAlign val="subscript"/>
        <sz val="10"/>
        <color rgb="FFFF0000"/>
        <rFont val="Arial"/>
        <family val="2"/>
      </rPr>
      <t>m</t>
    </r>
    <phoneticPr fontId="2" type="noConversion"/>
  </si>
  <si>
    <r>
      <t>QI</t>
    </r>
    <r>
      <rPr>
        <b/>
        <vertAlign val="subscript"/>
        <sz val="10"/>
        <color rgb="FFFF0000"/>
        <rFont val="Arial"/>
        <family val="2"/>
      </rPr>
      <t>HFC125,m</t>
    </r>
    <phoneticPr fontId="2" type="noConversion"/>
  </si>
  <si>
    <r>
      <t>ton/N</t>
    </r>
    <r>
      <rPr>
        <b/>
        <sz val="10"/>
        <color theme="1"/>
        <rFont val="맑은 고딕"/>
        <family val="3"/>
        <charset val="129"/>
      </rPr>
      <t>㎥</t>
    </r>
    <phoneticPr fontId="2" type="noConversion"/>
  </si>
  <si>
    <r>
      <t>N</t>
    </r>
    <r>
      <rPr>
        <b/>
        <sz val="10"/>
        <color theme="1"/>
        <rFont val="맑은 고딕"/>
        <family val="3"/>
        <charset val="129"/>
      </rPr>
      <t>㎥</t>
    </r>
    <phoneticPr fontId="2" type="noConversion"/>
  </si>
  <si>
    <r>
      <t>CI</t>
    </r>
    <r>
      <rPr>
        <b/>
        <vertAlign val="subscript"/>
        <sz val="10"/>
        <color rgb="FFFF0000"/>
        <rFont val="Arial"/>
        <family val="2"/>
      </rPr>
      <t>HFC 125</t>
    </r>
    <phoneticPr fontId="2" type="noConversion"/>
  </si>
  <si>
    <r>
      <t>QI</t>
    </r>
    <r>
      <rPr>
        <b/>
        <vertAlign val="subscript"/>
        <sz val="10"/>
        <color rgb="FFFF0000"/>
        <rFont val="Arial"/>
        <family val="2"/>
      </rPr>
      <t>HFC125</t>
    </r>
    <phoneticPr fontId="2" type="noConversion"/>
  </si>
  <si>
    <r>
      <t>N</t>
    </r>
    <r>
      <rPr>
        <b/>
        <sz val="10"/>
        <color theme="1"/>
        <rFont val="맑은 고딕"/>
        <family val="3"/>
        <charset val="129"/>
      </rPr>
      <t>㎥</t>
    </r>
    <r>
      <rPr>
        <b/>
        <sz val="10"/>
        <color theme="1"/>
        <rFont val="Arial"/>
        <family val="2"/>
      </rPr>
      <t>/min</t>
    </r>
    <phoneticPr fontId="2" type="noConversion"/>
  </si>
  <si>
    <r>
      <rPr>
        <b/>
        <sz val="16"/>
        <color theme="1"/>
        <rFont val="맑은 고딕"/>
        <family val="3"/>
        <charset val="129"/>
      </rPr>
      <t>※</t>
    </r>
    <r>
      <rPr>
        <b/>
        <sz val="16"/>
        <color theme="1"/>
        <rFont val="Arial"/>
        <family val="2"/>
      </rPr>
      <t xml:space="preserve"> Activity Emission(Total)</t>
    </r>
    <phoneticPr fontId="2" type="noConversion"/>
  </si>
  <si>
    <r>
      <rPr>
        <b/>
        <sz val="12"/>
        <color rgb="FF000000"/>
        <rFont val="Arial"/>
        <family val="2"/>
      </rPr>
      <t>AE</t>
    </r>
    <r>
      <rPr>
        <b/>
        <vertAlign val="subscript"/>
        <sz val="12"/>
        <color rgb="FF000000"/>
        <rFont val="Arial"/>
        <family val="2"/>
      </rPr>
      <t>y</t>
    </r>
    <phoneticPr fontId="2" type="noConversion"/>
  </si>
  <si>
    <r>
      <rPr>
        <b/>
        <sz val="12"/>
        <color rgb="FF000000"/>
        <rFont val="Arial"/>
        <family val="2"/>
      </rPr>
      <t>AE</t>
    </r>
    <r>
      <rPr>
        <b/>
        <vertAlign val="subscript"/>
        <sz val="12"/>
        <color rgb="FF000000"/>
        <rFont val="Arial"/>
        <family val="2"/>
      </rPr>
      <t>Recovery,y</t>
    </r>
    <phoneticPr fontId="2" type="noConversion"/>
  </si>
  <si>
    <r>
      <rPr>
        <b/>
        <sz val="12"/>
        <color rgb="FF000000"/>
        <rFont val="Arial"/>
        <family val="2"/>
      </rPr>
      <t>AE</t>
    </r>
    <r>
      <rPr>
        <b/>
        <vertAlign val="subscript"/>
        <sz val="12"/>
        <color rgb="FF000000"/>
        <rFont val="Arial"/>
        <family val="2"/>
      </rPr>
      <t>Transport,y</t>
    </r>
    <phoneticPr fontId="2" type="noConversion"/>
  </si>
  <si>
    <r>
      <rPr>
        <b/>
        <sz val="16"/>
        <color theme="1"/>
        <rFont val="맑은 고딕"/>
        <family val="3"/>
        <charset val="129"/>
      </rPr>
      <t>※</t>
    </r>
    <r>
      <rPr>
        <b/>
        <sz val="16"/>
        <color theme="1"/>
        <rFont val="Arial"/>
        <family val="2"/>
      </rPr>
      <t xml:space="preserve"> Baseline Emission(adj,y)</t>
    </r>
    <phoneticPr fontId="2" type="noConversion"/>
  </si>
  <si>
    <r>
      <rPr>
        <b/>
        <sz val="16"/>
        <color theme="1"/>
        <rFont val="맑은 고딕"/>
        <family val="3"/>
        <charset val="129"/>
      </rPr>
      <t>※</t>
    </r>
    <r>
      <rPr>
        <b/>
        <sz val="16"/>
        <color theme="1"/>
        <rFont val="Arial"/>
        <family val="2"/>
      </rPr>
      <t xml:space="preserve"> Baseline Emission(adj, UNC)</t>
    </r>
    <phoneticPr fontId="2" type="noConversion"/>
  </si>
  <si>
    <r>
      <rPr>
        <b/>
        <sz val="16"/>
        <color theme="1"/>
        <rFont val="맑은 고딕"/>
        <family val="3"/>
        <charset val="129"/>
      </rPr>
      <t>※</t>
    </r>
    <r>
      <rPr>
        <b/>
        <sz val="16"/>
        <color theme="1"/>
        <rFont val="Arial"/>
        <family val="2"/>
      </rPr>
      <t xml:space="preserve"> Baseline Emission(adj, 10%)</t>
    </r>
    <phoneticPr fontId="2" type="noConversion"/>
  </si>
  <si>
    <r>
      <rPr>
        <b/>
        <sz val="12"/>
        <color rgb="FF000000"/>
        <rFont val="Arial"/>
        <family val="2"/>
      </rPr>
      <t>BE</t>
    </r>
    <r>
      <rPr>
        <b/>
        <vertAlign val="subscript"/>
        <sz val="12"/>
        <color rgb="FF000000"/>
        <rFont val="Arial"/>
        <family val="2"/>
      </rPr>
      <t>adj,UNC,y1</t>
    </r>
    <phoneticPr fontId="2" type="noConversion"/>
  </si>
  <si>
    <r>
      <rPr>
        <b/>
        <sz val="12"/>
        <color rgb="FF000000"/>
        <rFont val="Arial"/>
        <family val="2"/>
      </rPr>
      <t>BE</t>
    </r>
    <r>
      <rPr>
        <b/>
        <vertAlign val="subscript"/>
        <sz val="12"/>
        <color rgb="FF000000"/>
        <rFont val="Arial"/>
        <family val="2"/>
      </rPr>
      <t>adj,min,y1</t>
    </r>
    <phoneticPr fontId="2" type="noConversion"/>
  </si>
  <si>
    <r>
      <rPr>
        <b/>
        <sz val="12"/>
        <color rgb="FF000000"/>
        <rFont val="Arial"/>
        <family val="2"/>
      </rPr>
      <t>BE</t>
    </r>
    <r>
      <rPr>
        <b/>
        <vertAlign val="subscript"/>
        <sz val="12"/>
        <color rgb="FF000000"/>
        <rFont val="Arial"/>
        <family val="2"/>
      </rPr>
      <t>adj,min,y(n)</t>
    </r>
    <phoneticPr fontId="2" type="noConversion"/>
  </si>
  <si>
    <r>
      <rPr>
        <b/>
        <sz val="12"/>
        <color rgb="FF000000"/>
        <rFont val="Arial"/>
        <family val="2"/>
      </rPr>
      <t>BE</t>
    </r>
    <r>
      <rPr>
        <b/>
        <vertAlign val="subscript"/>
        <sz val="12"/>
        <color rgb="FF000000"/>
        <rFont val="Arial"/>
        <family val="2"/>
      </rPr>
      <t>act/hist,y1</t>
    </r>
    <phoneticPr fontId="2" type="noConversion"/>
  </si>
  <si>
    <r>
      <rPr>
        <b/>
        <sz val="12"/>
        <color rgb="FF000000"/>
        <rFont val="Arial"/>
        <family val="2"/>
      </rPr>
      <t>UNC</t>
    </r>
    <r>
      <rPr>
        <b/>
        <vertAlign val="subscript"/>
        <sz val="12"/>
        <color rgb="FF000000"/>
        <rFont val="Arial"/>
        <family val="2"/>
      </rPr>
      <t>BEact/hist,y1</t>
    </r>
    <phoneticPr fontId="2" type="noConversion"/>
  </si>
  <si>
    <r>
      <t>AE</t>
    </r>
    <r>
      <rPr>
        <b/>
        <vertAlign val="subscript"/>
        <sz val="12"/>
        <color rgb="FF000000"/>
        <rFont val="Arial"/>
        <family val="2"/>
      </rPr>
      <t>y1</t>
    </r>
    <phoneticPr fontId="2" type="noConversion"/>
  </si>
  <si>
    <r>
      <t>CO</t>
    </r>
    <r>
      <rPr>
        <b/>
        <vertAlign val="subscript"/>
        <sz val="10"/>
        <color rgb="FFFF0000"/>
        <rFont val="Arial"/>
        <family val="2"/>
      </rPr>
      <t>HFC 125</t>
    </r>
    <phoneticPr fontId="2" type="noConversion"/>
  </si>
  <si>
    <r>
      <t>FO</t>
    </r>
    <r>
      <rPr>
        <b/>
        <vertAlign val="subscript"/>
        <sz val="10"/>
        <color rgb="FFFF0000"/>
        <rFont val="Arial"/>
        <family val="2"/>
      </rPr>
      <t>m</t>
    </r>
    <phoneticPr fontId="2" type="noConversion"/>
  </si>
  <si>
    <r>
      <t>QO</t>
    </r>
    <r>
      <rPr>
        <b/>
        <vertAlign val="subscript"/>
        <sz val="10"/>
        <color rgb="FFFF0000"/>
        <rFont val="Arial"/>
        <family val="2"/>
      </rPr>
      <t>HFC125,m</t>
    </r>
    <phoneticPr fontId="2" type="noConversion"/>
  </si>
  <si>
    <r>
      <t>QD</t>
    </r>
    <r>
      <rPr>
        <b/>
        <vertAlign val="subscript"/>
        <sz val="10"/>
        <color rgb="FFFF0000"/>
        <rFont val="Arial"/>
        <family val="2"/>
      </rPr>
      <t>HFC125,m</t>
    </r>
    <phoneticPr fontId="2" type="noConversion"/>
  </si>
  <si>
    <r>
      <t>QO</t>
    </r>
    <r>
      <rPr>
        <b/>
        <vertAlign val="subscript"/>
        <sz val="10"/>
        <color rgb="FFFF0000"/>
        <rFont val="Arial"/>
        <family val="2"/>
      </rPr>
      <t>HFC125</t>
    </r>
    <phoneticPr fontId="2" type="noConversion"/>
  </si>
  <si>
    <r>
      <rPr>
        <b/>
        <sz val="16"/>
        <color theme="1"/>
        <rFont val="맑은 고딕"/>
        <family val="3"/>
        <charset val="129"/>
      </rPr>
      <t>※</t>
    </r>
    <r>
      <rPr>
        <b/>
        <sz val="16"/>
        <color theme="1"/>
        <rFont val="Arial"/>
        <family val="2"/>
      </rPr>
      <t xml:space="preserve"> Activity Emission(Recovery)</t>
    </r>
    <phoneticPr fontId="2" type="noConversion"/>
  </si>
  <si>
    <r>
      <rPr>
        <b/>
        <sz val="12"/>
        <color rgb="FF000000"/>
        <rFont val="Arial"/>
        <family val="2"/>
      </rPr>
      <t>EC</t>
    </r>
    <r>
      <rPr>
        <b/>
        <vertAlign val="subscript"/>
        <sz val="12"/>
        <color rgb="FF000000"/>
        <rFont val="Arial"/>
        <family val="2"/>
      </rPr>
      <t>Recovery,y</t>
    </r>
    <phoneticPr fontId="2" type="noConversion"/>
  </si>
  <si>
    <r>
      <rPr>
        <b/>
        <sz val="11"/>
        <color theme="1"/>
        <rFont val="맑은 고딕"/>
        <family val="3"/>
        <charset val="129"/>
      </rPr>
      <t>※</t>
    </r>
    <r>
      <rPr>
        <b/>
        <sz val="11"/>
        <color theme="1"/>
        <rFont val="Arial"/>
        <family val="2"/>
      </rPr>
      <t xml:space="preserve"> GWP</t>
    </r>
    <phoneticPr fontId="2" type="noConversion"/>
  </si>
  <si>
    <r>
      <t>kg/</t>
    </r>
    <r>
      <rPr>
        <sz val="11"/>
        <color theme="1"/>
        <rFont val="맑은 고딕"/>
        <family val="2"/>
        <charset val="129"/>
      </rPr>
      <t>㎥</t>
    </r>
    <phoneticPr fontId="2" type="noConversion"/>
  </si>
  <si>
    <r>
      <rPr>
        <b/>
        <sz val="16"/>
        <color theme="1"/>
        <rFont val="맑은 고딕"/>
        <family val="3"/>
        <charset val="129"/>
      </rPr>
      <t>※</t>
    </r>
    <r>
      <rPr>
        <b/>
        <sz val="16"/>
        <color theme="1"/>
        <rFont val="Arial"/>
        <family val="2"/>
      </rPr>
      <t xml:space="preserve"> Activity Emission(Transprot, Diesel)</t>
    </r>
    <phoneticPr fontId="2" type="noConversion"/>
  </si>
  <si>
    <r>
      <rPr>
        <b/>
        <sz val="12"/>
        <color rgb="FF000000"/>
        <rFont val="Arial"/>
        <family val="2"/>
      </rPr>
      <t>Q</t>
    </r>
    <r>
      <rPr>
        <b/>
        <vertAlign val="subscript"/>
        <sz val="12"/>
        <color rgb="FF000000"/>
        <rFont val="Arial"/>
        <family val="2"/>
      </rPr>
      <t>fuel,k,y</t>
    </r>
    <phoneticPr fontId="2" type="noConversion"/>
  </si>
  <si>
    <r>
      <rPr>
        <b/>
        <sz val="12"/>
        <color rgb="FF000000"/>
        <rFont val="Arial"/>
        <family val="2"/>
      </rPr>
      <t>NCV</t>
    </r>
    <r>
      <rPr>
        <b/>
        <vertAlign val="subscript"/>
        <sz val="12"/>
        <color rgb="FF000000"/>
        <rFont val="Arial"/>
        <family val="2"/>
      </rPr>
      <t>fuel,k</t>
    </r>
    <phoneticPr fontId="2" type="noConversion"/>
  </si>
  <si>
    <r>
      <rPr>
        <b/>
        <sz val="12"/>
        <color rgb="FF000000"/>
        <rFont val="Arial"/>
        <family val="2"/>
      </rPr>
      <t>EF</t>
    </r>
    <r>
      <rPr>
        <b/>
        <vertAlign val="subscript"/>
        <sz val="12"/>
        <color rgb="FF000000"/>
        <rFont val="Arial"/>
        <family val="2"/>
      </rPr>
      <t>fuel,k</t>
    </r>
    <phoneticPr fontId="2" type="noConversion"/>
  </si>
  <si>
    <r>
      <rPr>
        <b/>
        <sz val="12"/>
        <color rgb="FF000000"/>
        <rFont val="Arial"/>
        <family val="2"/>
      </rPr>
      <t>AE</t>
    </r>
    <r>
      <rPr>
        <b/>
        <vertAlign val="subscript"/>
        <sz val="12"/>
        <color rgb="FF000000"/>
        <rFont val="Arial"/>
        <family val="2"/>
      </rPr>
      <t>e-Transport,y</t>
    </r>
    <phoneticPr fontId="2" type="noConversion"/>
  </si>
  <si>
    <t>Project Title</t>
    <phoneticPr fontId="4" type="noConversion"/>
  </si>
  <si>
    <t>UNFCCC project reference number</t>
    <phoneticPr fontId="2" type="noConversion"/>
  </si>
  <si>
    <t>Host Party</t>
    <phoneticPr fontId="2" type="noConversion"/>
  </si>
  <si>
    <t>Other participating Parties</t>
    <phoneticPr fontId="2" type="noConversion"/>
  </si>
  <si>
    <t>Activity participant</t>
    <phoneticPr fontId="2" type="noConversion"/>
  </si>
  <si>
    <t>Name of activity participant</t>
    <phoneticPr fontId="2" type="noConversion"/>
  </si>
  <si>
    <t>Party that is to provide authorization</t>
    <phoneticPr fontId="2" type="noConversion"/>
  </si>
  <si>
    <t>Republic of korea</t>
    <phoneticPr fontId="2" type="noConversion"/>
  </si>
  <si>
    <t>N/A</t>
    <phoneticPr fontId="2" type="noConversion"/>
  </si>
  <si>
    <t>Estimated annual emission reductions or net removals over the crediting period (tCO2e/year)</t>
    <phoneticPr fontId="4" type="noConversion"/>
  </si>
  <si>
    <t>PDD completion date</t>
    <phoneticPr fontId="2" type="noConversion"/>
  </si>
  <si>
    <t>PDD version number</t>
    <phoneticPr fontId="2" type="noConversion"/>
  </si>
  <si>
    <t>Applied methodologies and standardised baselines, and their versions</t>
    <phoneticPr fontId="2" type="noConversion"/>
  </si>
  <si>
    <t>Sectoral scope</t>
    <phoneticPr fontId="4" type="noConversion"/>
  </si>
  <si>
    <t>Credit Period</t>
    <phoneticPr fontId="4" type="noConversion"/>
  </si>
  <si>
    <t>Type of crediting period approved by the host Party</t>
    <phoneticPr fontId="2" type="noConversion"/>
  </si>
  <si>
    <r>
      <rPr>
        <sz val="12"/>
        <color theme="1"/>
        <rFont val="맑은 고딕"/>
        <family val="3"/>
        <charset val="129"/>
      </rPr>
      <t xml:space="preserve">5 </t>
    </r>
    <r>
      <rPr>
        <sz val="12"/>
        <color theme="1"/>
        <rFont val="Arial"/>
        <family val="3"/>
      </rPr>
      <t>year</t>
    </r>
    <phoneticPr fontId="4" type="noConversion"/>
  </si>
  <si>
    <t>Ver 01.0</t>
    <phoneticPr fontId="4" type="noConversion"/>
  </si>
  <si>
    <r>
      <t xml:space="preserve">11. </t>
    </r>
    <r>
      <rPr>
        <sz val="12"/>
        <color theme="1"/>
        <rFont val="Arial"/>
        <family val="3"/>
      </rPr>
      <t>. Fugitive emissions from production and consumption of halocarbons and sulphur hexafluoride</t>
    </r>
    <phoneticPr fontId="4" type="noConversion"/>
  </si>
  <si>
    <t>Expected Reduction Emission Calculation Sheet</t>
    <phoneticPr fontId="4" type="noConversion"/>
  </si>
  <si>
    <r>
      <rPr>
        <b/>
        <sz val="16"/>
        <color theme="1"/>
        <rFont val="맑은 고딕"/>
        <family val="3"/>
        <charset val="129"/>
      </rPr>
      <t>※</t>
    </r>
    <r>
      <rPr>
        <b/>
        <sz val="16"/>
        <color theme="1"/>
        <rFont val="Arial"/>
        <family val="2"/>
      </rPr>
      <t xml:space="preserve"> Emission Reduction </t>
    </r>
    <phoneticPr fontId="2" type="noConversion"/>
  </si>
  <si>
    <t>Baseline emissions/removals</t>
    <phoneticPr fontId="2" type="noConversion"/>
  </si>
  <si>
    <t>Project emissions/removals</t>
    <phoneticPr fontId="2" type="noConversion"/>
  </si>
  <si>
    <t>Leakage emissions</t>
    <phoneticPr fontId="2" type="noConversion"/>
  </si>
  <si>
    <t>Emission reductions/Net removals</t>
    <phoneticPr fontId="2" type="noConversion"/>
  </si>
  <si>
    <t>Total number of years in the crediting period</t>
    <phoneticPr fontId="2" type="noConversion"/>
  </si>
  <si>
    <t>Annual average over the crediting period</t>
    <phoneticPr fontId="2" type="noConversion"/>
  </si>
  <si>
    <t>5 year</t>
    <phoneticPr fontId="2" type="noConversion"/>
  </si>
  <si>
    <r>
      <t>(tCO</t>
    </r>
    <r>
      <rPr>
        <b/>
        <sz val="5"/>
        <color theme="1"/>
        <rFont val="Arial"/>
        <family val="2"/>
      </rPr>
      <t>2</t>
    </r>
    <r>
      <rPr>
        <b/>
        <sz val="8"/>
        <color theme="1"/>
        <rFont val="Arial"/>
        <family val="2"/>
      </rPr>
      <t>eq)</t>
    </r>
    <phoneticPr fontId="2" type="noConversion"/>
  </si>
  <si>
    <r>
      <t>Emission reductions in year y(tCO</t>
    </r>
    <r>
      <rPr>
        <vertAlign val="subscript"/>
        <sz val="11"/>
        <color rgb="FF000000"/>
        <rFont val="Arial"/>
        <family val="2"/>
      </rPr>
      <t>2</t>
    </r>
    <r>
      <rPr>
        <sz val="11"/>
        <color rgb="FF000000"/>
        <rFont val="Arial"/>
        <family val="2"/>
      </rPr>
      <t>eq)</t>
    </r>
    <phoneticPr fontId="2" type="noConversion"/>
  </si>
  <si>
    <r>
      <t>Downward adjusted baseline emissions in year y(tCO</t>
    </r>
    <r>
      <rPr>
        <vertAlign val="subscript"/>
        <sz val="11"/>
        <color rgb="FF000000"/>
        <rFont val="Arial"/>
        <family val="2"/>
      </rPr>
      <t>2</t>
    </r>
    <r>
      <rPr>
        <sz val="11"/>
        <color rgb="FF000000"/>
        <rFont val="Arial"/>
        <family val="2"/>
      </rPr>
      <t>eq)</t>
    </r>
    <phoneticPr fontId="2" type="noConversion"/>
  </si>
  <si>
    <r>
      <t>Leakage emissions in year y(tCO</t>
    </r>
    <r>
      <rPr>
        <vertAlign val="subscript"/>
        <sz val="11"/>
        <color rgb="FF000000"/>
        <rFont val="Arial"/>
        <family val="2"/>
      </rPr>
      <t>2</t>
    </r>
    <r>
      <rPr>
        <sz val="11"/>
        <color rgb="FF000000"/>
        <rFont val="Arial"/>
        <family val="2"/>
      </rPr>
      <t>eq)</t>
    </r>
    <phoneticPr fontId="2" type="noConversion"/>
  </si>
  <si>
    <t>Component</t>
    <phoneticPr fontId="2" type="noConversion"/>
  </si>
  <si>
    <t>Year</t>
    <phoneticPr fontId="2" type="noConversion"/>
  </si>
  <si>
    <t>Parameter</t>
    <phoneticPr fontId="2" type="noConversion"/>
  </si>
  <si>
    <t>Component</t>
    <phoneticPr fontId="6" type="noConversion"/>
  </si>
  <si>
    <t>Unit</t>
    <phoneticPr fontId="2" type="noConversion"/>
  </si>
  <si>
    <t>Value</t>
    <phoneticPr fontId="6" type="noConversion"/>
  </si>
  <si>
    <t>FT-IR</t>
    <phoneticPr fontId="2" type="noConversion"/>
  </si>
  <si>
    <t>2 year</t>
    <phoneticPr fontId="2" type="noConversion"/>
  </si>
  <si>
    <t>3 year</t>
    <phoneticPr fontId="2" type="noConversion"/>
  </si>
  <si>
    <t>4 year</t>
    <phoneticPr fontId="2" type="noConversion"/>
  </si>
  <si>
    <t>1) MFC</t>
    <phoneticPr fontId="2" type="noConversion"/>
  </si>
  <si>
    <t>2) FT-IR</t>
    <phoneticPr fontId="2" type="noConversion"/>
  </si>
  <si>
    <r>
      <rPr>
        <b/>
        <sz val="11"/>
        <color theme="1"/>
        <rFont val="맑은 고딕"/>
        <family val="3"/>
        <charset val="129"/>
      </rPr>
      <t xml:space="preserve">※ </t>
    </r>
    <r>
      <rPr>
        <b/>
        <sz val="11"/>
        <color theme="1"/>
        <rFont val="Arial"/>
        <family val="2"/>
      </rPr>
      <t>NCV</t>
    </r>
    <phoneticPr fontId="2" type="noConversion"/>
  </si>
  <si>
    <t>Ref : Indonesia NID</t>
    <phoneticPr fontId="2" type="noConversion"/>
  </si>
  <si>
    <r>
      <rPr>
        <b/>
        <sz val="11"/>
        <color theme="1"/>
        <rFont val="맑은 고딕"/>
        <family val="2"/>
        <charset val="129"/>
      </rPr>
      <t>※</t>
    </r>
    <r>
      <rPr>
        <b/>
        <sz val="11"/>
        <color theme="1"/>
        <rFont val="Arial"/>
        <family val="2"/>
      </rPr>
      <t xml:space="preserve"> CR</t>
    </r>
    <phoneticPr fontId="2" type="noConversion"/>
  </si>
  <si>
    <t>Ref : https://iupac.org/what-we-do/periodic-table-of-elements/</t>
    <phoneticPr fontId="2" type="noConversion"/>
  </si>
  <si>
    <t>C</t>
    <phoneticPr fontId="2" type="noConversion"/>
  </si>
  <si>
    <t>F</t>
    <phoneticPr fontId="2" type="noConversion"/>
  </si>
  <si>
    <t>±0.002</t>
    <phoneticPr fontId="2" type="noConversion"/>
  </si>
  <si>
    <t>H</t>
    <phoneticPr fontId="2" type="noConversion"/>
  </si>
  <si>
    <t>±0.0002</t>
    <phoneticPr fontId="2" type="noConversion"/>
  </si>
  <si>
    <t>±0.001</t>
    <phoneticPr fontId="2" type="noConversion"/>
  </si>
  <si>
    <t>HFC-125</t>
    <phoneticPr fontId="2" type="noConversion"/>
  </si>
  <si>
    <r>
      <t>CHF</t>
    </r>
    <r>
      <rPr>
        <vertAlign val="subscript"/>
        <sz val="11"/>
        <color theme="1"/>
        <rFont val="Arial"/>
        <family val="2"/>
      </rPr>
      <t>2</t>
    </r>
    <r>
      <rPr>
        <sz val="11"/>
        <color theme="1"/>
        <rFont val="Arial"/>
        <family val="2"/>
      </rPr>
      <t>CF</t>
    </r>
    <r>
      <rPr>
        <vertAlign val="subscript"/>
        <sz val="11"/>
        <color theme="1"/>
        <rFont val="Arial"/>
        <family val="2"/>
      </rPr>
      <t>3</t>
    </r>
    <phoneticPr fontId="2" type="noConversion"/>
  </si>
  <si>
    <t>CR</t>
    <phoneticPr fontId="2" type="noConversion"/>
  </si>
  <si>
    <t>-</t>
    <phoneticPr fontId="2" type="noConversion"/>
  </si>
  <si>
    <t>Tanjung Perak, West Perak, Krembangan, Surabaya, East Java, Indonesia</t>
    <phoneticPr fontId="2" type="noConversion"/>
  </si>
  <si>
    <t>Pejangkungan, Rembang, Pasuruan Regency, East Java, Indonesia</t>
    <phoneticPr fontId="2" type="noConversion"/>
  </si>
  <si>
    <t>Diesel(Gg)</t>
    <phoneticPr fontId="2" type="noConversion"/>
  </si>
  <si>
    <r>
      <rPr>
        <b/>
        <sz val="16"/>
        <color theme="1"/>
        <rFont val="맑은 고딕"/>
        <family val="3"/>
        <charset val="129"/>
      </rPr>
      <t>※</t>
    </r>
    <r>
      <rPr>
        <b/>
        <sz val="16"/>
        <color theme="1"/>
        <rFont val="ar"/>
        <family val="2"/>
      </rPr>
      <t xml:space="preserve"> </t>
    </r>
    <r>
      <rPr>
        <b/>
        <sz val="16"/>
        <color theme="1"/>
        <rFont val="ar"/>
        <family val="3"/>
      </rPr>
      <t>Annual BAU Emission</t>
    </r>
    <phoneticPr fontId="2" type="noConversion"/>
  </si>
  <si>
    <r>
      <rPr>
        <b/>
        <sz val="16"/>
        <color theme="1"/>
        <rFont val="맑은 고딕"/>
        <family val="3"/>
        <charset val="129"/>
      </rPr>
      <t>※</t>
    </r>
    <r>
      <rPr>
        <b/>
        <sz val="16"/>
        <color theme="1"/>
        <rFont val="Arial"/>
        <family val="2"/>
      </rPr>
      <t xml:space="preserve"> Downward adjustment in subsequent years</t>
    </r>
    <phoneticPr fontId="2" type="noConversion"/>
  </si>
  <si>
    <r>
      <rPr>
        <b/>
        <sz val="11"/>
        <color theme="1"/>
        <rFont val="맑은 고딕"/>
        <family val="3"/>
        <charset val="129"/>
      </rPr>
      <t>※</t>
    </r>
    <r>
      <rPr>
        <b/>
        <sz val="11"/>
        <color theme="1"/>
        <rFont val="Arial"/>
        <family val="2"/>
      </rPr>
      <t xml:space="preserve"> </t>
    </r>
    <r>
      <rPr>
        <b/>
        <sz val="11"/>
        <color theme="1"/>
        <rFont val="Arial"/>
        <family val="3"/>
      </rPr>
      <t>Electric Emission factor</t>
    </r>
    <phoneticPr fontId="2" type="noConversion"/>
  </si>
  <si>
    <r>
      <rPr>
        <b/>
        <sz val="11"/>
        <color theme="1"/>
        <rFont val="맑은 고딕"/>
        <family val="3"/>
        <charset val="129"/>
      </rPr>
      <t xml:space="preserve">※ </t>
    </r>
    <r>
      <rPr>
        <b/>
        <sz val="11"/>
        <color theme="1"/>
        <rFont val="Arial"/>
        <family val="3"/>
      </rPr>
      <t>Fuel</t>
    </r>
    <r>
      <rPr>
        <b/>
        <sz val="11"/>
        <color theme="1"/>
        <rFont val="Arial"/>
        <family val="2"/>
      </rPr>
      <t xml:space="preserve"> EF</t>
    </r>
    <phoneticPr fontId="2" type="noConversion"/>
  </si>
  <si>
    <t>Fuel</t>
    <phoneticPr fontId="2" type="noConversion"/>
  </si>
  <si>
    <t>Density</t>
    <phoneticPr fontId="2" type="noConversion"/>
  </si>
  <si>
    <r>
      <rPr>
        <b/>
        <sz val="11"/>
        <color theme="1"/>
        <rFont val="맑은 고딕"/>
        <family val="2"/>
        <charset val="129"/>
      </rPr>
      <t>※</t>
    </r>
    <r>
      <rPr>
        <b/>
        <sz val="11"/>
        <color theme="1"/>
        <rFont val="Arial"/>
        <family val="2"/>
      </rPr>
      <t xml:space="preserve"> Uncertainty of baseline activity data</t>
    </r>
    <phoneticPr fontId="2" type="noConversion"/>
  </si>
  <si>
    <t>Instrument</t>
    <phoneticPr fontId="2" type="noConversion"/>
  </si>
  <si>
    <t>Uncertainty</t>
    <phoneticPr fontId="2" type="noConversion"/>
  </si>
  <si>
    <t>95% confidence level</t>
    <phoneticPr fontId="2" type="noConversion"/>
  </si>
  <si>
    <t>Combined Uncertainty</t>
    <phoneticPr fontId="2" type="noConversion"/>
  </si>
  <si>
    <r>
      <rPr>
        <b/>
        <sz val="11"/>
        <color theme="1"/>
        <rFont val="맑은 고딕"/>
        <family val="3"/>
        <charset val="129"/>
      </rPr>
      <t>※</t>
    </r>
    <r>
      <rPr>
        <b/>
        <sz val="11"/>
        <color theme="1"/>
        <rFont val="Arial"/>
        <family val="2"/>
      </rPr>
      <t xml:space="preserve"> Fuel Density</t>
    </r>
    <phoneticPr fontId="2" type="noConversion"/>
  </si>
  <si>
    <t>FT-IR INLET</t>
    <phoneticPr fontId="2" type="noConversion"/>
  </si>
  <si>
    <t>Destination</t>
    <phoneticPr fontId="2" type="noConversion"/>
  </si>
  <si>
    <r>
      <t>Distance</t>
    </r>
    <r>
      <rPr>
        <b/>
        <sz val="10"/>
        <color theme="1"/>
        <rFont val="Arial"/>
        <family val="2"/>
      </rPr>
      <t>(</t>
    </r>
    <r>
      <rPr>
        <b/>
        <sz val="10"/>
        <color theme="1"/>
        <rFont val="Segoe UI Symbol"/>
        <family val="3"/>
      </rPr>
      <t>㎞</t>
    </r>
    <r>
      <rPr>
        <b/>
        <sz val="10"/>
        <color theme="1"/>
        <rFont val="Arial"/>
        <family val="2"/>
      </rPr>
      <t xml:space="preserve">)
</t>
    </r>
    <r>
      <rPr>
        <b/>
        <sz val="10"/>
        <color rgb="FFFF0000"/>
        <rFont val="Arial"/>
        <family val="2"/>
      </rPr>
      <t>D</t>
    </r>
    <r>
      <rPr>
        <b/>
        <vertAlign val="subscript"/>
        <sz val="10"/>
        <color rgb="FFFF0000"/>
        <rFont val="Arial"/>
        <family val="2"/>
      </rPr>
      <t>k,v</t>
    </r>
    <phoneticPr fontId="2" type="noConversion"/>
  </si>
  <si>
    <t>Transport vehicle</t>
    <phoneticPr fontId="2" type="noConversion"/>
  </si>
  <si>
    <t>Fuel consumption</t>
    <phoneticPr fontId="2" type="noConversion"/>
  </si>
  <si>
    <t>#####</t>
    <phoneticPr fontId="2" type="noConversion"/>
  </si>
  <si>
    <r>
      <rPr>
        <b/>
        <sz val="10"/>
        <color theme="1"/>
        <rFont val="Arial"/>
        <family val="3"/>
      </rPr>
      <t>Vehicle Efficiency</t>
    </r>
    <r>
      <rPr>
        <b/>
        <sz val="10"/>
        <color theme="1"/>
        <rFont val="맑은 고딕"/>
        <family val="3"/>
        <charset val="129"/>
      </rPr>
      <t xml:space="preserve">
</t>
    </r>
    <r>
      <rPr>
        <b/>
        <sz val="10"/>
        <color rgb="FFFF0000"/>
        <rFont val="Arial"/>
        <family val="2"/>
      </rPr>
      <t>V</t>
    </r>
    <r>
      <rPr>
        <b/>
        <vertAlign val="subscript"/>
        <sz val="10"/>
        <color rgb="FFFF0000"/>
        <rFont val="Arial"/>
        <family val="2"/>
      </rPr>
      <t>efficiency,v</t>
    </r>
    <phoneticPr fontId="2" type="noConversion"/>
  </si>
  <si>
    <t>Origin</t>
    <phoneticPr fontId="2" type="noConversion"/>
  </si>
  <si>
    <t>Recovery container No</t>
    <phoneticPr fontId="2" type="noConversion"/>
  </si>
  <si>
    <r>
      <rPr>
        <b/>
        <sz val="11"/>
        <color rgb="FF000000"/>
        <rFont val="Arial"/>
        <family val="3"/>
      </rPr>
      <t>Recovery</t>
    </r>
    <r>
      <rPr>
        <b/>
        <sz val="11"/>
        <color rgb="FF000000"/>
        <rFont val="Arial"/>
        <family val="2"/>
      </rPr>
      <t xml:space="preserve"> Instrument No</t>
    </r>
    <phoneticPr fontId="2" type="noConversion"/>
  </si>
  <si>
    <t>Republic of Korea</t>
    <phoneticPr fontId="2" type="noConversion"/>
  </si>
  <si>
    <t>Input</t>
    <phoneticPr fontId="2" type="noConversion"/>
  </si>
  <si>
    <t>ton</t>
    <phoneticPr fontId="2" type="noConversion"/>
  </si>
  <si>
    <r>
      <t>Input Concentration</t>
    </r>
    <r>
      <rPr>
        <b/>
        <sz val="10"/>
        <color theme="1"/>
        <rFont val="Arial"/>
        <family val="2"/>
      </rPr>
      <t>(Weighted)</t>
    </r>
    <phoneticPr fontId="2" type="noConversion"/>
  </si>
  <si>
    <t>Cumulative Flow</t>
    <phoneticPr fontId="2" type="noConversion"/>
  </si>
  <si>
    <t>Conponent</t>
  </si>
  <si>
    <t>Conponent</t>
    <phoneticPr fontId="2" type="noConversion"/>
  </si>
  <si>
    <t>Input Concentration</t>
    <phoneticPr fontId="2" type="noConversion"/>
  </si>
  <si>
    <t>Flow</t>
    <phoneticPr fontId="2" type="noConversion"/>
  </si>
  <si>
    <t>detail</t>
    <phoneticPr fontId="2" type="noConversion"/>
  </si>
  <si>
    <t>Value</t>
    <phoneticPr fontId="2" type="noConversion"/>
  </si>
  <si>
    <t>Output</t>
    <phoneticPr fontId="2" type="noConversion"/>
  </si>
  <si>
    <t>MFM</t>
    <phoneticPr fontId="2" type="noConversion"/>
  </si>
  <si>
    <r>
      <t>Output Concentration</t>
    </r>
    <r>
      <rPr>
        <b/>
        <sz val="10"/>
        <color theme="1"/>
        <rFont val="Arial"/>
        <family val="2"/>
      </rPr>
      <t>(Weighted)</t>
    </r>
    <phoneticPr fontId="2" type="noConversion"/>
  </si>
  <si>
    <t>Cumulative Input Flow</t>
    <phoneticPr fontId="2" type="noConversion"/>
  </si>
  <si>
    <t>Cumulative Output Flow</t>
    <phoneticPr fontId="2" type="noConversion"/>
  </si>
  <si>
    <t>Output Concentration</t>
    <phoneticPr fontId="2" type="noConversion"/>
  </si>
  <si>
    <t xml:space="preserve"> Input Flow</t>
    <phoneticPr fontId="2" type="noConversion"/>
  </si>
  <si>
    <t xml:space="preserve"> Output Flow</t>
    <phoneticPr fontId="2" type="noConversion"/>
  </si>
  <si>
    <t>Detail</t>
    <phoneticPr fontId="2" type="noConversion"/>
  </si>
  <si>
    <t>DRE</t>
    <phoneticPr fontId="2" type="noConversion"/>
  </si>
  <si>
    <t>Decomposition</t>
    <phoneticPr fontId="2" type="noConversion"/>
  </si>
  <si>
    <t>As the 2019 IPCC estimates that 2-10% of the total refrigerant market is emitted during the management of refrigerant containers, we conservatively use the IPCC recommendation of 6%.
Ref) 2019 Refinement IPCC Volume 3 chapter 7, Equation7.11</t>
    <phoneticPr fontId="2" type="noConversion"/>
  </si>
  <si>
    <r>
      <rPr>
        <b/>
        <sz val="11"/>
        <color theme="1"/>
        <rFont val="맑은 고딕"/>
        <family val="2"/>
        <charset val="129"/>
      </rPr>
      <t>※</t>
    </r>
    <r>
      <rPr>
        <b/>
        <sz val="11"/>
        <color theme="1"/>
        <rFont val="Arial"/>
        <family val="2"/>
      </rPr>
      <t xml:space="preserve"> Uncertainty of BAU data</t>
    </r>
    <phoneticPr fontId="2" type="noConversion"/>
  </si>
  <si>
    <t>truck scale</t>
    <phoneticPr fontId="2" type="noConversion"/>
  </si>
  <si>
    <t>The methodology does not have any potential leak sources as suggested by the ‘leakage standard’.</t>
    <phoneticPr fontId="2" type="noConversion"/>
  </si>
  <si>
    <r>
      <rPr>
        <b/>
        <sz val="16"/>
        <color theme="1"/>
        <rFont val="맑은 고딕"/>
        <family val="3"/>
        <charset val="129"/>
      </rPr>
      <t>※</t>
    </r>
    <r>
      <rPr>
        <b/>
        <sz val="16"/>
        <color theme="1"/>
        <rFont val="Arial"/>
        <family val="2"/>
      </rPr>
      <t xml:space="preserve"> Leakage</t>
    </r>
    <r>
      <rPr>
        <b/>
        <sz val="16"/>
        <color theme="1"/>
        <rFont val="Arial"/>
        <family val="3"/>
        <charset val="129"/>
      </rPr>
      <t xml:space="preserve"> Emission</t>
    </r>
    <phoneticPr fontId="2" type="noConversion"/>
  </si>
  <si>
    <t>Recovery and plasma-based destruction of residual HFCs remaining in ISO tank containers ver01.0</t>
    <phoneticPr fontId="2" type="noConversion"/>
  </si>
  <si>
    <t xml:space="preserve">Emissions to the atmosphere of residual HFCs(x) from ISO tank containers in year y </t>
    <phoneticPr fontId="2" type="noConversion"/>
  </si>
  <si>
    <t>tCO2e/year</t>
  </si>
  <si>
    <t>tCO2e/year</t>
    <phoneticPr fontId="2" type="noConversion"/>
  </si>
  <si>
    <t>tHFCx/year</t>
  </si>
  <si>
    <t>tHFCx/year</t>
    <phoneticPr fontId="2" type="noConversion"/>
  </si>
  <si>
    <t>tCO2e/tHFCs</t>
    <phoneticPr fontId="2" type="noConversion"/>
  </si>
  <si>
    <t xml:space="preserve">Imports of HFCs(x) stored in ISO tank containers in year y </t>
    <phoneticPr fontId="2" type="noConversion"/>
  </si>
  <si>
    <t>Global warming potential of HFCs</t>
    <phoneticPr fontId="2" type="noConversion"/>
  </si>
  <si>
    <r>
      <t>Activity emissions in year y(tCO</t>
    </r>
    <r>
      <rPr>
        <vertAlign val="subscript"/>
        <sz val="11"/>
        <color rgb="FF000000"/>
        <rFont val="Arial"/>
        <family val="2"/>
      </rPr>
      <t>2</t>
    </r>
    <r>
      <rPr>
        <sz val="11"/>
        <color rgb="FF000000"/>
        <rFont val="Arial"/>
        <family val="2"/>
      </rPr>
      <t>eq)</t>
    </r>
    <phoneticPr fontId="2" type="noConversion"/>
  </si>
  <si>
    <t xml:space="preserve">Conservative BAU baseline emissions based on the uncertainty in year y </t>
    <phoneticPr fontId="2" type="noConversion"/>
  </si>
  <si>
    <t>Most likely net BAU baseline emissions in year y</t>
    <phoneticPr fontId="2" type="noConversion"/>
  </si>
  <si>
    <t>Uncertainty at the lower bound of the uncertainty interval relative to the central estimate of the ex-ante quantified most likely net BAU baseline emissions during the first crediting period year y</t>
    <phoneticPr fontId="2" type="noConversion"/>
  </si>
  <si>
    <t xml:space="preserve">Minimum conservative BAU baseline emissions in year y </t>
    <phoneticPr fontId="2" type="noConversion"/>
  </si>
  <si>
    <t>Activity emissions in year y</t>
    <phoneticPr fontId="2" type="noConversion"/>
  </si>
  <si>
    <t xml:space="preserve">Downward-adjustment rate </t>
    <phoneticPr fontId="2" type="noConversion"/>
  </si>
  <si>
    <t xml:space="preserve">Unadjusted existing actual or historical net baseline emissions in year y </t>
    <phoneticPr fontId="2" type="noConversion"/>
  </si>
  <si>
    <t xml:space="preserve">Amount of HFCs(x) input into the destruction reactor in year y </t>
    <phoneticPr fontId="2" type="noConversion"/>
  </si>
  <si>
    <t>Parameter</t>
    <phoneticPr fontId="2" type="noConversion"/>
  </si>
  <si>
    <t>Downward adjusted baseline emissions based on uncertainty for each baseline emission in year 1 of the crediting period</t>
    <phoneticPr fontId="2" type="noConversion"/>
  </si>
  <si>
    <t xml:space="preserve">Unadjusted existing actual or historical net baseline emissions for each baseline emission in year 1 of the crediting period </t>
    <phoneticPr fontId="2" type="noConversion"/>
  </si>
  <si>
    <t xml:space="preserve">Uncertainty of baseline emissions at the lower bound of the 95 per cent confidence interval relative to the central estimate of quantified unadjusted net baseline emissions for each baseline emission in year 1 of the crediting period </t>
    <phoneticPr fontId="2" type="noConversion"/>
  </si>
  <si>
    <t xml:space="preserve">Minimum downward adjusted baseline emissions for each baseline emission in year y </t>
    <phoneticPr fontId="2" type="noConversion"/>
  </si>
  <si>
    <t xml:space="preserve">Activity emissions for each baseline emission in year 1 of the crediting period </t>
    <phoneticPr fontId="2" type="noConversion"/>
  </si>
  <si>
    <t xml:space="preserve">Downward-adjusted baseline emissions in year n of the crediting period </t>
    <phoneticPr fontId="2" type="noConversion"/>
  </si>
  <si>
    <t>Downward-adjustment rate in year n-1 of the crediting period</t>
    <phoneticPr fontId="2" type="noConversion"/>
  </si>
  <si>
    <t xml:space="preserve">Activity emissions in year y </t>
    <phoneticPr fontId="2" type="noConversion"/>
  </si>
  <si>
    <t xml:space="preserve">Emissions from electricity consumption required for operating the HFC(x) destruction facility in year y </t>
    <phoneticPr fontId="2" type="noConversion"/>
  </si>
  <si>
    <t xml:space="preserve">Emissions of un-destroyed HFCs(x) released from the destruction reactor in year y </t>
    <phoneticPr fontId="2" type="noConversion"/>
  </si>
  <si>
    <r>
      <t>CO</t>
    </r>
    <r>
      <rPr>
        <sz val="11"/>
        <color rgb="FF000000"/>
        <rFont val="맑은 고딕"/>
        <family val="2"/>
        <charset val="129"/>
      </rPr>
      <t>₂</t>
    </r>
    <r>
      <rPr>
        <sz val="11"/>
        <color rgb="FF000000"/>
        <rFont val="Arial"/>
        <family val="2"/>
      </rPr>
      <t xml:space="preserve"> emissions generated from the conversion of HFCs(x) input into the destruction reactor in year y </t>
    </r>
    <phoneticPr fontId="2" type="noConversion"/>
  </si>
  <si>
    <t xml:space="preserve">Emissions from electricity consumption during the operation of the recovery device used to recover the HFCs inputed in year y </t>
    <phoneticPr fontId="2" type="noConversion"/>
  </si>
  <si>
    <t xml:space="preserve">Emissions generated from the transport of the HFCs inputed in year y from the recovery point to the HFC destruction facility </t>
    <phoneticPr fontId="2" type="noConversion"/>
  </si>
  <si>
    <t xml:space="preserve">Electricity consumption required for operating the destruction facility in year y </t>
    <phoneticPr fontId="2" type="noConversion"/>
  </si>
  <si>
    <t xml:space="preserve">Amount of HFCs(x) output from the destruction reactor in year y </t>
    <phoneticPr fontId="2" type="noConversion"/>
  </si>
  <si>
    <t xml:space="preserve">Amount of HFCs (x) destroyed in the destruction reactor in year y </t>
    <phoneticPr fontId="2" type="noConversion"/>
  </si>
  <si>
    <t>Carbon mass fraction per mole of HFCs(x)</t>
    <phoneticPr fontId="2" type="noConversion"/>
  </si>
  <si>
    <t>Emissions from electricity consumption during the operation of the recovery device used to recover the HFCs inputed in year y</t>
    <phoneticPr fontId="2" type="noConversion"/>
  </si>
  <si>
    <t xml:space="preserve">Electricity consumption required for operating the recovery device used to recover the HFCs input into the destruction reactor in year y </t>
    <phoneticPr fontId="2" type="noConversion"/>
  </si>
  <si>
    <t>Fuel consumption by fuel type(k) for the vehicles transporting the recovered HFCs to the destruction facility in year y</t>
    <phoneticPr fontId="2" type="noConversion"/>
  </si>
  <si>
    <t xml:space="preserve">Net calorific value of fuel type(k) </t>
    <phoneticPr fontId="2" type="noConversion"/>
  </si>
  <si>
    <t xml:space="preserve">Emission factor for fuel type(k) </t>
    <phoneticPr fontId="2" type="noConversion"/>
  </si>
  <si>
    <t>Emissions generated from the transport of the input HFCs from the recovery point to the HFC destruction facility in year y</t>
    <phoneticPr fontId="2" type="noConversion"/>
  </si>
  <si>
    <t>Atom</t>
    <phoneticPr fontId="2" type="noConversion"/>
  </si>
  <si>
    <t>molecular mass</t>
    <phoneticPr fontId="2" type="noConversion"/>
  </si>
  <si>
    <t>Atomic mass</t>
    <phoneticPr fontId="2" type="noConversion"/>
  </si>
  <si>
    <t>Molecular Formula</t>
    <phoneticPr fontId="2" type="noConversion"/>
  </si>
  <si>
    <t>moles of carbon</t>
    <phoneticPr fontId="2" type="noConversion"/>
  </si>
  <si>
    <t>diesel</t>
    <phoneticPr fontId="2" type="noConversion"/>
  </si>
  <si>
    <t>gas/diesel</t>
    <phoneticPr fontId="2" type="noConversion"/>
  </si>
  <si>
    <r>
      <t>tCO</t>
    </r>
    <r>
      <rPr>
        <vertAlign val="subscript"/>
        <sz val="12"/>
        <color theme="1"/>
        <rFont val="Arial"/>
        <family val="2"/>
      </rPr>
      <t>2</t>
    </r>
    <r>
      <rPr>
        <sz val="12"/>
        <color theme="1"/>
        <rFont val="Arial"/>
        <family val="2"/>
      </rPr>
      <t>e/year</t>
    </r>
    <phoneticPr fontId="4" type="noConversion"/>
  </si>
  <si>
    <t>tCO2-eq/year</t>
  </si>
  <si>
    <t>MWh/year</t>
  </si>
  <si>
    <t>kL/year, kg/year, MWh/year</t>
  </si>
  <si>
    <t xml:space="preserve">Adjustment factor reflecting national and subnational regulations and international agreements related to HFCs </t>
    <phoneticPr fontId="2" type="noConversion"/>
  </si>
  <si>
    <t>- Indonesia has ratified the Kigali Amendment and aims to reduce HFC consumption by 10% by 2034.
 → A yearly 2% reduction in import volumes
Ref) https://peraturan.bpk.go.id/Details/230496/perpres-no-129-tahun-2022</t>
    <phoneticPr fontId="2" type="noConversion"/>
  </si>
  <si>
    <t>A conservative average value of the 2019 IPCC recommended range</t>
    <phoneticPr fontId="2" type="noConversion"/>
  </si>
  <si>
    <r>
      <t>γ</t>
    </r>
    <r>
      <rPr>
        <b/>
        <vertAlign val="subscript"/>
        <sz val="10"/>
        <color rgb="FF000000"/>
        <rFont val="Arial"/>
        <family val="2"/>
      </rPr>
      <t>Policyy</t>
    </r>
    <phoneticPr fontId="2" type="noConversion"/>
  </si>
  <si>
    <t>12.Jan.2026</t>
    <phoneticPr fontId="2" type="noConversion"/>
  </si>
  <si>
    <t>The recovery rate is assumed to be 95%.</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</si>
</sst>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 #,##0_-;\-* #,##0_-;_-* &quot;-&quot;_-;_-@_-"/>
    <numFmt numFmtId="165" formatCode="0.000000_);[Red]\(0.000000\)"/>
    <numFmt numFmtId="166" formatCode="_-* #,##0.0000_-;\-* #,##0.0000_-;_-* &quot;-&quot;_-;_-@_-"/>
    <numFmt numFmtId="167" formatCode="_-* #,##0.000000_-;\-* #,##0.000000_-;_-* &quot;-&quot;_-;_-@_-"/>
    <numFmt numFmtId="168" formatCode="0.0000.E+00"/>
    <numFmt numFmtId="169" formatCode="0.0000_ ;[Red]\-0.0000\ "/>
    <numFmt numFmtId="170" formatCode="0.0000000000_ ;[Red]\-0.0000000000\ "/>
    <numFmt numFmtId="171" formatCode="#,##0.000_);[Red]\(#,##0.000\)"/>
    <numFmt numFmtId="172" formatCode="#,##0.0000_);[Red]\(#,##0.0000\)"/>
    <numFmt numFmtId="173" formatCode="0.E+00"/>
    <numFmt numFmtId="174" formatCode="#,##0.0_);[Red]\(#,##0.0\)"/>
    <numFmt numFmtId="175" formatCode="0.0"/>
    <numFmt numFmtId="176" formatCode="_-* #,##0.00_-;\-* #,##0.00_-;_-* &quot;-&quot;_-;_-@_-"/>
    <numFmt numFmtId="177" formatCode="_-* #,##0.0_-;\-* #,##0.0_-;_-* &quot;-&quot;_-;_-@_-"/>
    <numFmt numFmtId="178" formatCode="_-* #,##0.000_-;\-* #,##0.000_-;_-* &quot;-&quot;_-;_-@_-"/>
    <numFmt numFmtId="179" formatCode="_-* #,##0.000000_-;\-* #,##0.000000_-;_-* &quot;-&quot;??_-;_-@_-"/>
    <numFmt numFmtId="180" formatCode="0.0%"/>
    <numFmt numFmtId="181" formatCode="0.0000%"/>
    <numFmt numFmtId="182" formatCode="0.000"/>
    <numFmt numFmtId="183" formatCode="0.00000"/>
  </numFmts>
  <fonts count="59">
    <font>
      <sz val="11"/>
      <color theme="1"/>
      <name val="Calibri"/>
      <family val="2"/>
      <charset val="129"/>
      <scheme val="minor"/>
    </font>
    <font>
      <sz val="11"/>
      <color theme="1"/>
      <name val="Calibri"/>
      <family val="2"/>
      <charset val="129"/>
      <scheme val="minor"/>
    </font>
    <font>
      <sz val="8"/>
      <name val="Calibri"/>
      <family val="2"/>
      <charset val="129"/>
      <scheme val="minor"/>
    </font>
    <font>
      <sz val="12"/>
      <color theme="1"/>
      <name val="바탕체"/>
      <family val="2"/>
      <charset val="129"/>
    </font>
    <font>
      <sz val="8"/>
      <name val="바탕체"/>
      <family val="2"/>
      <charset val="129"/>
    </font>
    <font>
      <sz val="12"/>
      <color theme="1"/>
      <name val="Calibri Light"/>
      <family val="3"/>
      <charset val="129"/>
      <scheme val="major"/>
    </font>
    <font>
      <sz val="8"/>
      <name val="Rix고딕 L"/>
      <family val="2"/>
      <charset val="129"/>
    </font>
    <font>
      <b/>
      <sz val="10"/>
      <color theme="1"/>
      <name val="맑은 고딕"/>
      <family val="3"/>
      <charset val="129"/>
    </font>
    <font>
      <b/>
      <sz val="12"/>
      <name val="Arial"/>
      <family val="2"/>
    </font>
    <font>
      <sz val="12"/>
      <color theme="1"/>
      <name val="Arial"/>
      <family val="2"/>
    </font>
    <font>
      <sz val="12"/>
      <color theme="1"/>
      <name val="맑은 고딕"/>
      <family val="3"/>
      <charset val="129"/>
    </font>
    <font>
      <vertAlign val="subscript"/>
      <sz val="12"/>
      <color theme="1"/>
      <name val="Arial"/>
      <family val="2"/>
    </font>
    <font>
      <b/>
      <sz val="25"/>
      <color theme="1"/>
      <name val="Arial"/>
      <family val="2"/>
    </font>
    <font>
      <b/>
      <sz val="12"/>
      <name val="Arial"/>
      <family val="3"/>
    </font>
    <font>
      <b/>
      <sz val="16"/>
      <color theme="1"/>
      <name val="Arial"/>
      <family val="2"/>
    </font>
    <font>
      <b/>
      <sz val="16"/>
      <color theme="1"/>
      <name val="맑은 고딕"/>
      <family val="3"/>
      <charset val="129"/>
    </font>
    <font>
      <sz val="11"/>
      <color theme="1"/>
      <name val="Arial"/>
      <family val="2"/>
    </font>
    <font>
      <b/>
      <sz val="11"/>
      <color rgb="FF000000"/>
      <name val="Arial"/>
      <family val="2"/>
    </font>
    <font>
      <b/>
      <vertAlign val="subscript"/>
      <sz val="12"/>
      <color rgb="FF000000"/>
      <name val="Arial"/>
      <family val="2"/>
    </font>
    <font>
      <b/>
      <sz val="12"/>
      <color rgb="FF000000"/>
      <name val="Arial"/>
      <family val="2"/>
    </font>
    <font>
      <sz val="11"/>
      <color rgb="FF000000"/>
      <name val="Arial"/>
      <family val="2"/>
    </font>
    <font>
      <sz val="11"/>
      <color rgb="FF000000"/>
      <name val="맑은 고딕"/>
      <family val="3"/>
      <charset val="129"/>
    </font>
    <font>
      <b/>
      <sz val="11"/>
      <color rgb="FF000000"/>
      <name val="맑은 고딕"/>
      <family val="3"/>
      <charset val="129"/>
    </font>
    <font>
      <b/>
      <sz val="11"/>
      <color theme="1"/>
      <name val="Arial"/>
      <family val="2"/>
    </font>
    <font>
      <b/>
      <sz val="10"/>
      <color theme="1"/>
      <name val="Arial"/>
      <family val="2"/>
    </font>
    <font>
      <b/>
      <sz val="8"/>
      <color theme="1"/>
      <name val="Arial"/>
      <family val="2"/>
    </font>
    <font>
      <b/>
      <sz val="5"/>
      <color theme="1"/>
      <name val="Arial"/>
      <family val="2"/>
    </font>
    <font>
      <sz val="10"/>
      <color theme="1"/>
      <name val="Arial"/>
      <family val="2"/>
    </font>
    <font>
      <b/>
      <sz val="10"/>
      <color theme="1"/>
      <name val="Arial"/>
      <family val="3"/>
    </font>
    <font>
      <sz val="11"/>
      <color theme="1"/>
      <name val="맑은 고딕"/>
      <family val="2"/>
      <charset val="129"/>
    </font>
    <font>
      <b/>
      <sz val="16"/>
      <color theme="1"/>
      <name val="ar"/>
      <family val="2"/>
    </font>
    <font>
      <sz val="11"/>
      <color theme="1"/>
      <name val="ar"/>
      <family val="2"/>
    </font>
    <font>
      <b/>
      <sz val="11"/>
      <color rgb="FF000000"/>
      <name val="ar"/>
      <family val="2"/>
    </font>
    <font>
      <b/>
      <vertAlign val="subscript"/>
      <sz val="11"/>
      <color rgb="FF000000"/>
      <name val="ar"/>
      <family val="2"/>
    </font>
    <font>
      <sz val="12"/>
      <color theme="1"/>
      <name val="Arial"/>
      <family val="3"/>
      <charset val="129"/>
    </font>
    <font>
      <vertAlign val="subscript"/>
      <sz val="11"/>
      <color rgb="FF000000"/>
      <name val="Arial"/>
      <family val="2"/>
    </font>
    <font>
      <b/>
      <sz val="10"/>
      <color rgb="FF000000"/>
      <name val="Arial"/>
      <family val="2"/>
    </font>
    <font>
      <b/>
      <sz val="10"/>
      <color rgb="FFFF0000"/>
      <name val="Arial"/>
      <family val="2"/>
    </font>
    <font>
      <b/>
      <vertAlign val="subscript"/>
      <sz val="10"/>
      <color rgb="FFFF0000"/>
      <name val="Arial"/>
      <family val="2"/>
    </font>
    <font>
      <b/>
      <sz val="11"/>
      <color theme="1"/>
      <name val="맑은 고딕"/>
      <family val="3"/>
      <charset val="129"/>
    </font>
    <font>
      <sz val="10"/>
      <color rgb="FFFF0000"/>
      <name val="Arial"/>
      <family val="2"/>
    </font>
    <font>
      <sz val="12"/>
      <color theme="1"/>
      <name val="Arial"/>
      <family val="3"/>
    </font>
    <font>
      <b/>
      <sz val="25"/>
      <color theme="1"/>
      <name val="Arial"/>
      <family val="3"/>
    </font>
    <font>
      <b/>
      <sz val="16"/>
      <color theme="1"/>
      <name val="Arial"/>
      <family val="3"/>
      <charset val="129"/>
    </font>
    <font>
      <b/>
      <sz val="11"/>
      <color rgb="FF000000"/>
      <name val="Arial"/>
      <family val="3"/>
    </font>
    <font>
      <b/>
      <sz val="11"/>
      <color theme="1"/>
      <name val="맑은 고딕"/>
      <family val="2"/>
      <charset val="129"/>
    </font>
    <font>
      <b/>
      <sz val="11"/>
      <color theme="1"/>
      <name val="Arial"/>
      <family val="3"/>
      <charset val="129"/>
    </font>
    <font>
      <b/>
      <sz val="11"/>
      <color theme="1"/>
      <name val="Arial"/>
      <family val="2"/>
      <charset val="129"/>
    </font>
    <font>
      <b/>
      <sz val="11"/>
      <color theme="1"/>
      <name val="Arial"/>
      <family val="3"/>
    </font>
    <font>
      <vertAlign val="subscript"/>
      <sz val="11"/>
      <color theme="1"/>
      <name val="Arial"/>
      <family val="2"/>
    </font>
    <font>
      <b/>
      <sz val="16"/>
      <color theme="1"/>
      <name val="ar"/>
      <family val="3"/>
      <charset val="129"/>
    </font>
    <font>
      <b/>
      <sz val="16"/>
      <color theme="1"/>
      <name val="ar"/>
      <family val="3"/>
    </font>
    <font>
      <b/>
      <sz val="10"/>
      <color theme="1"/>
      <name val="Segoe UI Symbol"/>
      <family val="3"/>
    </font>
    <font>
      <b/>
      <sz val="10"/>
      <color theme="1"/>
      <name val="Arial"/>
      <family val="3"/>
      <charset val="129"/>
    </font>
    <font>
      <b/>
      <sz val="10"/>
      <color rgb="FF000000"/>
      <name val="Arial"/>
      <family val="3"/>
    </font>
    <font>
      <sz val="11"/>
      <color rgb="FF000000"/>
      <name val="Arial"/>
      <family val="3"/>
    </font>
    <font>
      <sz val="11"/>
      <color rgb="FF000000"/>
      <name val="맑은 고딕"/>
      <family val="2"/>
      <charset val="129"/>
    </font>
    <font>
      <b/>
      <vertAlign val="subscript"/>
      <sz val="10"/>
      <color rgb="FF000000"/>
      <name val="Arial"/>
      <family val="2"/>
    </font>
    <font>
      <sz val="9"/>
      <color rgb="FF000000"/>
      <name val="Malgun Gothic"/>
      <family val="2"/>
    </font>
  </fonts>
  <fills count="15">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D6D6D6"/>
        <bgColor indexed="64"/>
      </patternFill>
    </fill>
    <fill>
      <patternFill patternType="solid">
        <fgColor rgb="FFE6E6E6"/>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FFC000"/>
        <bgColor indexed="64"/>
      </patternFill>
    </fill>
    <fill>
      <patternFill patternType="solid">
        <fgColor theme="7"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auto="1"/>
      </left>
      <right style="thin">
        <color auto="1"/>
      </right>
      <top style="thin">
        <color auto="1"/>
      </top>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auto="1"/>
      </bottom>
      <diagonal/>
    </border>
  </borders>
  <cellStyleXfs count="5">
    <xf numFmtId="0" fontId="0" fillId="0" borderId="0">
      <alignment vertical="center"/>
    </xf>
    <xf numFmtId="164" fontId="1" fillId="0" borderId="0" applyFont="0" applyFill="0" applyBorder="0" applyAlignment="0" applyProtection="0">
      <alignment vertical="center"/>
    </xf>
    <xf numFmtId="0" fontId="3" fillId="0" borderId="0">
      <alignment vertical="center"/>
    </xf>
    <xf numFmtId="9" fontId="1" fillId="0" borderId="0" applyFont="0" applyFill="0" applyBorder="0" applyAlignment="0" applyProtection="0">
      <alignment vertical="center"/>
    </xf>
    <xf numFmtId="0" fontId="1" fillId="0" borderId="0">
      <alignment vertical="center"/>
    </xf>
  </cellStyleXfs>
  <cellXfs count="252">
    <xf numFmtId="0" fontId="0" fillId="0" borderId="0" xfId="0">
      <alignment vertical="center"/>
    </xf>
    <xf numFmtId="0" fontId="0" fillId="2" borderId="0" xfId="0" applyFont="1" applyFill="1">
      <alignment vertical="center"/>
    </xf>
    <xf numFmtId="0" fontId="5" fillId="0" borderId="0" xfId="2" applyFont="1">
      <alignment vertical="center"/>
    </xf>
    <xf numFmtId="0" fontId="0" fillId="2" borderId="0" xfId="0" applyFill="1" applyAlignment="1">
      <alignment horizontal="center" vertical="center"/>
    </xf>
    <xf numFmtId="0" fontId="0" fillId="2" borderId="0" xfId="0" applyFill="1">
      <alignment vertical="center"/>
    </xf>
    <xf numFmtId="0" fontId="8" fillId="4" borderId="1" xfId="2" applyFont="1" applyFill="1" applyBorder="1" applyAlignment="1">
      <alignment horizontal="center" vertical="center"/>
    </xf>
    <xf numFmtId="0" fontId="13" fillId="4" borderId="1" xfId="2" applyFont="1" applyFill="1" applyBorder="1" applyAlignment="1">
      <alignment horizontal="center" vertical="center" wrapText="1"/>
    </xf>
    <xf numFmtId="0" fontId="13" fillId="4" borderId="1" xfId="2" applyFont="1" applyFill="1" applyBorder="1" applyAlignment="1">
      <alignment horizontal="center" vertical="center"/>
    </xf>
    <xf numFmtId="0" fontId="14" fillId="2" borderId="0" xfId="0" applyFont="1" applyFill="1" applyAlignment="1">
      <alignment horizontal="left" vertical="center"/>
    </xf>
    <xf numFmtId="0" fontId="16" fillId="2" borderId="0" xfId="0" applyFont="1" applyFill="1">
      <alignment vertical="center"/>
    </xf>
    <xf numFmtId="0" fontId="16" fillId="2" borderId="0" xfId="0" applyFont="1" applyFill="1" applyAlignment="1">
      <alignment horizontal="center" vertical="center"/>
    </xf>
    <xf numFmtId="0" fontId="18" fillId="0" borderId="1" xfId="4" applyFont="1" applyBorder="1" applyAlignment="1">
      <alignment horizontal="center" vertical="center" wrapText="1"/>
    </xf>
    <xf numFmtId="0" fontId="19" fillId="0" borderId="1" xfId="4" applyFont="1" applyBorder="1" applyAlignment="1">
      <alignment horizontal="center" vertical="center" wrapText="1"/>
    </xf>
    <xf numFmtId="0" fontId="19" fillId="2" borderId="0" xfId="4" applyFont="1" applyFill="1" applyBorder="1" applyAlignment="1">
      <alignment horizontal="center" vertical="center" wrapText="1"/>
    </xf>
    <xf numFmtId="0" fontId="20" fillId="2" borderId="0" xfId="4" applyFont="1" applyFill="1" applyBorder="1" applyAlignment="1">
      <alignment horizontal="center" vertical="center" wrapText="1"/>
    </xf>
    <xf numFmtId="0" fontId="17" fillId="9" borderId="1" xfId="4" applyFont="1" applyFill="1" applyBorder="1" applyAlignment="1">
      <alignment horizontal="center" vertical="center" wrapText="1"/>
    </xf>
    <xf numFmtId="0" fontId="16" fillId="2" borderId="1" xfId="0" applyFont="1" applyFill="1" applyBorder="1" applyAlignment="1">
      <alignment horizontal="center" vertical="center"/>
    </xf>
    <xf numFmtId="164" fontId="16" fillId="2" borderId="1" xfId="1" applyNumberFormat="1" applyFont="1" applyFill="1" applyBorder="1">
      <alignment vertical="center"/>
    </xf>
    <xf numFmtId="0" fontId="23" fillId="2" borderId="1" xfId="0" applyFont="1" applyFill="1" applyBorder="1" applyAlignment="1">
      <alignment horizontal="center" vertical="center"/>
    </xf>
    <xf numFmtId="0" fontId="25" fillId="10" borderId="25" xfId="0" applyFont="1" applyFill="1" applyBorder="1" applyAlignment="1">
      <alignment horizontal="center" vertical="center" wrapText="1"/>
    </xf>
    <xf numFmtId="0" fontId="27" fillId="0" borderId="24" xfId="0" applyFont="1" applyBorder="1" applyAlignment="1">
      <alignment horizontal="center" vertical="center" wrapText="1"/>
    </xf>
    <xf numFmtId="164" fontId="27" fillId="0" borderId="25" xfId="1" applyFont="1" applyBorder="1" applyAlignment="1">
      <alignment horizontal="center" vertical="center" wrapText="1"/>
    </xf>
    <xf numFmtId="0" fontId="28" fillId="10" borderId="24"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17" fillId="9" borderId="1" xfId="4" applyFont="1" applyFill="1" applyBorder="1" applyAlignment="1">
      <alignment horizontal="center" vertical="center" wrapText="1"/>
    </xf>
    <xf numFmtId="0" fontId="20" fillId="0" borderId="1" xfId="0" applyFont="1" applyBorder="1" applyAlignment="1">
      <alignment horizontal="center" vertical="center" wrapText="1"/>
    </xf>
    <xf numFmtId="14" fontId="16" fillId="2" borderId="1" xfId="0" applyNumberFormat="1" applyFont="1" applyFill="1" applyBorder="1" applyAlignment="1">
      <alignment horizontal="center" vertical="center"/>
    </xf>
    <xf numFmtId="0" fontId="16" fillId="2" borderId="1" xfId="0" applyFont="1" applyFill="1" applyBorder="1" applyAlignment="1">
      <alignment horizontal="left" vertical="center" wrapText="1"/>
    </xf>
    <xf numFmtId="0" fontId="16" fillId="2" borderId="1" xfId="0" applyFont="1" applyFill="1" applyBorder="1">
      <alignment vertical="center"/>
    </xf>
    <xf numFmtId="0" fontId="16" fillId="2" borderId="1" xfId="0" applyFont="1" applyFill="1" applyBorder="1" applyAlignment="1">
      <alignment horizontal="center" vertical="center"/>
    </xf>
    <xf numFmtId="0" fontId="31" fillId="2" borderId="0" xfId="0" applyFont="1" applyFill="1">
      <alignment vertical="center"/>
    </xf>
    <xf numFmtId="0" fontId="32" fillId="9" borderId="1" xfId="4" applyFont="1" applyFill="1" applyBorder="1" applyAlignment="1">
      <alignment horizontal="center" vertical="center" wrapText="1"/>
    </xf>
    <xf numFmtId="0" fontId="32" fillId="9" borderId="4" xfId="4" applyFont="1" applyFill="1" applyBorder="1" applyAlignment="1">
      <alignment vertical="center" wrapText="1"/>
    </xf>
    <xf numFmtId="164" fontId="31" fillId="2" borderId="4" xfId="1" applyFont="1" applyFill="1" applyBorder="1" applyAlignment="1">
      <alignment vertical="center"/>
    </xf>
    <xf numFmtId="178" fontId="31" fillId="2" borderId="1" xfId="1" applyNumberFormat="1" applyFont="1" applyFill="1" applyBorder="1" applyAlignment="1">
      <alignment vertical="center"/>
    </xf>
    <xf numFmtId="171" fontId="23" fillId="2" borderId="0" xfId="0" applyNumberFormat="1" applyFont="1" applyFill="1" applyBorder="1" applyAlignment="1">
      <alignment horizontal="center" vertical="center"/>
    </xf>
    <xf numFmtId="0" fontId="9" fillId="13" borderId="4" xfId="2" applyFont="1" applyFill="1" applyBorder="1">
      <alignment vertical="center"/>
    </xf>
    <xf numFmtId="164" fontId="9" fillId="13" borderId="2" xfId="1" applyFont="1" applyFill="1" applyBorder="1" applyAlignment="1">
      <alignment horizontal="center" vertical="center"/>
    </xf>
    <xf numFmtId="0" fontId="16" fillId="2" borderId="1" xfId="0" applyFont="1" applyFill="1" applyBorder="1" applyAlignment="1">
      <alignment horizontal="center" vertical="center"/>
    </xf>
    <xf numFmtId="0" fontId="17" fillId="9" borderId="1" xfId="4" applyFont="1" applyFill="1" applyBorder="1" applyAlignment="1">
      <alignment horizontal="center" vertical="center" wrapText="1"/>
    </xf>
    <xf numFmtId="0" fontId="16" fillId="0" borderId="0" xfId="0" applyFont="1">
      <alignment vertical="center"/>
    </xf>
    <xf numFmtId="0" fontId="18" fillId="2" borderId="0" xfId="4" applyFont="1" applyFill="1" applyBorder="1" applyAlignment="1">
      <alignment horizontal="center" vertical="center" wrapText="1"/>
    </xf>
    <xf numFmtId="0" fontId="20" fillId="2" borderId="0" xfId="0" applyFont="1" applyFill="1" applyBorder="1" applyAlignment="1">
      <alignment horizontal="center" vertical="center" wrapText="1"/>
    </xf>
    <xf numFmtId="172" fontId="23" fillId="2" borderId="0" xfId="0" applyNumberFormat="1" applyFont="1" applyFill="1" applyBorder="1" applyAlignment="1">
      <alignment horizontal="center" vertical="center"/>
    </xf>
    <xf numFmtId="0" fontId="16" fillId="2" borderId="0" xfId="4" applyFont="1" applyFill="1" applyBorder="1" applyAlignment="1">
      <alignment horizontal="center" vertical="center"/>
    </xf>
    <xf numFmtId="165" fontId="24" fillId="7" borderId="1" xfId="0" applyNumberFormat="1" applyFont="1" applyFill="1" applyBorder="1" applyAlignment="1">
      <alignment horizontal="center" vertical="center"/>
    </xf>
    <xf numFmtId="166" fontId="24" fillId="8" borderId="1" xfId="1" applyNumberFormat="1" applyFont="1" applyFill="1" applyBorder="1" applyAlignment="1">
      <alignment horizontal="center" vertical="center"/>
    </xf>
    <xf numFmtId="167" fontId="24" fillId="6" borderId="11" xfId="1" applyNumberFormat="1" applyFont="1" applyFill="1" applyBorder="1" applyAlignment="1">
      <alignment horizontal="center" vertical="center"/>
    </xf>
    <xf numFmtId="165" fontId="37" fillId="7" borderId="1" xfId="0" applyNumberFormat="1" applyFont="1" applyFill="1" applyBorder="1" applyAlignment="1">
      <alignment horizontal="center" vertical="center"/>
    </xf>
    <xf numFmtId="11" fontId="37" fillId="8" borderId="1" xfId="1" applyNumberFormat="1" applyFont="1" applyFill="1" applyBorder="1" applyAlignment="1">
      <alignment horizontal="center" vertical="center"/>
    </xf>
    <xf numFmtId="168" fontId="37" fillId="6" borderId="11" xfId="1" applyNumberFormat="1" applyFont="1" applyFill="1" applyBorder="1" applyAlignment="1">
      <alignment horizontal="center" vertical="center"/>
    </xf>
    <xf numFmtId="165" fontId="27" fillId="0" borderId="13" xfId="0" applyNumberFormat="1" applyFont="1" applyBorder="1" applyAlignment="1">
      <alignment horizontal="center" vertical="center"/>
    </xf>
    <xf numFmtId="167" fontId="27" fillId="0" borderId="14" xfId="1" applyNumberFormat="1" applyFont="1" applyBorder="1" applyAlignment="1">
      <alignment horizontal="center" vertical="center"/>
    </xf>
    <xf numFmtId="165" fontId="16" fillId="2" borderId="0" xfId="0" applyNumberFormat="1" applyFont="1" applyFill="1">
      <alignment vertical="center"/>
    </xf>
    <xf numFmtId="0" fontId="36" fillId="5" borderId="1" xfId="0" applyFont="1" applyFill="1" applyBorder="1" applyAlignment="1">
      <alignment horizontal="center" vertical="center"/>
    </xf>
    <xf numFmtId="167" fontId="24" fillId="6" borderId="1" xfId="1" applyNumberFormat="1" applyFont="1" applyFill="1" applyBorder="1" applyAlignment="1">
      <alignment horizontal="center" vertical="center"/>
    </xf>
    <xf numFmtId="166" fontId="37" fillId="8" borderId="1" xfId="1" applyNumberFormat="1" applyFont="1" applyFill="1" applyBorder="1" applyAlignment="1">
      <alignment horizontal="center" vertical="center"/>
    </xf>
    <xf numFmtId="168" fontId="37" fillId="6" borderId="1" xfId="1" applyNumberFormat="1" applyFont="1" applyFill="1" applyBorder="1" applyAlignment="1">
      <alignment horizontal="center" vertical="center"/>
    </xf>
    <xf numFmtId="0" fontId="27" fillId="0" borderId="1" xfId="0" applyFont="1" applyBorder="1" applyAlignment="1">
      <alignment horizontal="center" vertical="center"/>
    </xf>
    <xf numFmtId="21" fontId="16" fillId="0" borderId="1" xfId="0" applyNumberFormat="1" applyFont="1" applyBorder="1">
      <alignment vertical="center"/>
    </xf>
    <xf numFmtId="165" fontId="27" fillId="0" borderId="1" xfId="0" applyNumberFormat="1" applyFont="1" applyBorder="1" applyAlignment="1">
      <alignment horizontal="center" vertical="center"/>
    </xf>
    <xf numFmtId="166" fontId="27" fillId="0" borderId="1" xfId="1" applyNumberFormat="1" applyFont="1" applyFill="1" applyBorder="1" applyAlignment="1">
      <alignment horizontal="center" vertical="center"/>
    </xf>
    <xf numFmtId="167" fontId="27" fillId="0" borderId="1" xfId="1" applyNumberFormat="1" applyFont="1" applyFill="1" applyBorder="1" applyAlignment="1">
      <alignment horizontal="center" vertical="center"/>
    </xf>
    <xf numFmtId="181" fontId="16" fillId="2" borderId="0" xfId="3" applyNumberFormat="1" applyFont="1" applyFill="1">
      <alignment vertical="center"/>
    </xf>
    <xf numFmtId="179" fontId="16" fillId="2" borderId="0" xfId="0" applyNumberFormat="1" applyFont="1" applyFill="1">
      <alignment vertical="center"/>
    </xf>
    <xf numFmtId="168" fontId="16" fillId="2" borderId="0" xfId="0" applyNumberFormat="1" applyFont="1" applyFill="1">
      <alignment vertical="center"/>
    </xf>
    <xf numFmtId="168" fontId="24" fillId="7" borderId="1" xfId="1" applyNumberFormat="1" applyFont="1" applyFill="1" applyBorder="1" applyAlignment="1">
      <alignment horizontal="center" vertical="center"/>
    </xf>
    <xf numFmtId="11" fontId="24" fillId="8" borderId="1" xfId="1" applyNumberFormat="1" applyFont="1" applyFill="1" applyBorder="1" applyAlignment="1">
      <alignment horizontal="center" vertical="center"/>
    </xf>
    <xf numFmtId="0" fontId="24" fillId="6" borderId="10" xfId="0" applyFont="1" applyFill="1" applyBorder="1" applyAlignment="1">
      <alignment horizontal="center" vertical="center"/>
    </xf>
    <xf numFmtId="168" fontId="37" fillId="7" borderId="1" xfId="1" applyNumberFormat="1" applyFont="1" applyFill="1" applyBorder="1" applyAlignment="1">
      <alignment horizontal="center" vertical="center"/>
    </xf>
    <xf numFmtId="0" fontId="37" fillId="6" borderId="9" xfId="1" applyNumberFormat="1" applyFont="1" applyFill="1" applyBorder="1" applyAlignment="1">
      <alignment horizontal="center" vertical="center"/>
    </xf>
    <xf numFmtId="0" fontId="27" fillId="6" borderId="10" xfId="0" applyFont="1" applyFill="1" applyBorder="1" applyAlignment="1">
      <alignment horizontal="center" vertical="center"/>
    </xf>
    <xf numFmtId="168" fontId="24" fillId="6" borderId="1" xfId="1" applyNumberFormat="1" applyFont="1" applyFill="1" applyBorder="1" applyAlignment="1">
      <alignment horizontal="center" vertical="center"/>
    </xf>
    <xf numFmtId="167" fontId="40" fillId="0" borderId="13" xfId="1" applyNumberFormat="1" applyFont="1" applyBorder="1" applyAlignment="1">
      <alignment horizontal="center" vertical="center"/>
    </xf>
    <xf numFmtId="173" fontId="27" fillId="0" borderId="13" xfId="0" applyNumberFormat="1" applyFont="1" applyBorder="1" applyAlignment="1">
      <alignment horizontal="center" vertical="center"/>
    </xf>
    <xf numFmtId="168" fontId="27" fillId="0" borderId="13" xfId="1" applyNumberFormat="1" applyFont="1" applyFill="1" applyBorder="1" applyAlignment="1">
      <alignment horizontal="center" vertical="center"/>
    </xf>
    <xf numFmtId="168" fontId="40" fillId="0" borderId="13" xfId="1" applyNumberFormat="1" applyFont="1" applyBorder="1" applyAlignment="1">
      <alignment horizontal="center" vertical="center"/>
    </xf>
    <xf numFmtId="169" fontId="40" fillId="0" borderId="12" xfId="0" applyNumberFormat="1" applyFont="1" applyBorder="1" applyAlignment="1">
      <alignment horizontal="center" vertical="center"/>
    </xf>
    <xf numFmtId="170" fontId="27" fillId="0" borderId="16" xfId="0" applyNumberFormat="1" applyFont="1" applyBorder="1" applyAlignment="1">
      <alignment horizontal="center" vertical="center"/>
    </xf>
    <xf numFmtId="168" fontId="27" fillId="0" borderId="1" xfId="1" applyNumberFormat="1" applyFont="1" applyFill="1" applyBorder="1" applyAlignment="1">
      <alignment horizontal="center" vertical="center"/>
    </xf>
    <xf numFmtId="11" fontId="27" fillId="0" borderId="1" xfId="1" applyNumberFormat="1" applyFont="1" applyFill="1" applyBorder="1" applyAlignment="1">
      <alignment horizontal="center" vertical="center"/>
    </xf>
    <xf numFmtId="164" fontId="27" fillId="0" borderId="1" xfId="1" applyFont="1" applyFill="1" applyBorder="1" applyAlignment="1">
      <alignment horizontal="center" vertical="center"/>
    </xf>
    <xf numFmtId="0" fontId="23" fillId="0" borderId="0" xfId="0" applyFont="1">
      <alignment vertical="center"/>
    </xf>
    <xf numFmtId="40" fontId="23" fillId="0" borderId="1" xfId="0" applyNumberFormat="1" applyFont="1" applyBorder="1" applyAlignment="1">
      <alignment horizontal="center" vertical="center"/>
    </xf>
    <xf numFmtId="0" fontId="23" fillId="11" borderId="1" xfId="0" applyFont="1" applyFill="1" applyBorder="1" applyAlignment="1">
      <alignment horizontal="center" vertical="center"/>
    </xf>
    <xf numFmtId="0" fontId="16" fillId="0" borderId="1" xfId="0" applyFont="1" applyBorder="1" applyAlignment="1">
      <alignment horizontal="center" vertical="center"/>
    </xf>
    <xf numFmtId="175" fontId="16" fillId="0" borderId="1" xfId="0" applyNumberFormat="1" applyFont="1" applyBorder="1" applyAlignment="1">
      <alignment horizontal="center" vertical="center"/>
    </xf>
    <xf numFmtId="0" fontId="23" fillId="11" borderId="1" xfId="0" applyFont="1" applyFill="1" applyBorder="1" applyAlignment="1">
      <alignment horizontal="center" vertical="center" wrapText="1"/>
    </xf>
    <xf numFmtId="176" fontId="16" fillId="0" borderId="1" xfId="1" applyNumberFormat="1" applyFont="1" applyBorder="1" applyAlignment="1">
      <alignment horizontal="center" vertical="center"/>
    </xf>
    <xf numFmtId="177" fontId="16" fillId="0" borderId="1" xfId="1" applyNumberFormat="1" applyFont="1" applyBorder="1" applyAlignment="1">
      <alignment horizontal="center" vertical="center"/>
    </xf>
    <xf numFmtId="9" fontId="16" fillId="0" borderId="1" xfId="1" applyNumberFormat="1" applyFont="1" applyBorder="1" applyAlignment="1">
      <alignment horizontal="center" vertical="center"/>
    </xf>
    <xf numFmtId="10" fontId="16" fillId="0" borderId="1" xfId="0" applyNumberFormat="1" applyFont="1" applyBorder="1">
      <alignment vertical="center"/>
    </xf>
    <xf numFmtId="9" fontId="16" fillId="0" borderId="1" xfId="0" applyNumberFormat="1" applyFont="1" applyBorder="1" applyAlignment="1">
      <alignment horizontal="center" vertical="center"/>
    </xf>
    <xf numFmtId="0" fontId="24" fillId="5" borderId="21" xfId="0" applyFont="1" applyFill="1" applyBorder="1" applyAlignment="1">
      <alignment horizontal="center" vertical="center"/>
    </xf>
    <xf numFmtId="0" fontId="36" fillId="5" borderId="21" xfId="0" applyFont="1" applyFill="1" applyBorder="1" applyAlignment="1">
      <alignment horizontal="center" vertical="center"/>
    </xf>
    <xf numFmtId="2" fontId="16" fillId="2" borderId="1" xfId="0" applyNumberFormat="1" applyFont="1" applyFill="1" applyBorder="1" applyAlignment="1">
      <alignment horizontal="center" vertical="center"/>
    </xf>
    <xf numFmtId="0" fontId="16" fillId="2" borderId="4" xfId="0" applyFont="1" applyFill="1" applyBorder="1" applyAlignment="1">
      <alignment vertical="center"/>
    </xf>
    <xf numFmtId="0" fontId="16" fillId="2" borderId="1" xfId="0" applyFont="1" applyFill="1" applyBorder="1" applyAlignment="1">
      <alignment vertical="center"/>
    </xf>
    <xf numFmtId="0" fontId="9" fillId="14" borderId="1" xfId="2" applyFont="1" applyFill="1" applyBorder="1" applyAlignment="1">
      <alignment horizontal="center" vertical="center"/>
    </xf>
    <xf numFmtId="0" fontId="13" fillId="4" borderId="2" xfId="2" applyFont="1" applyFill="1" applyBorder="1" applyAlignment="1">
      <alignment horizontal="center" vertical="center" wrapText="1"/>
    </xf>
    <xf numFmtId="0" fontId="13" fillId="4" borderId="27" xfId="2" applyFont="1" applyFill="1" applyBorder="1" applyAlignment="1">
      <alignment horizontal="center" vertical="center" wrapText="1"/>
    </xf>
    <xf numFmtId="0" fontId="43" fillId="2" borderId="0" xfId="0" applyFont="1" applyFill="1" applyAlignment="1">
      <alignment horizontal="left" vertical="center"/>
    </xf>
    <xf numFmtId="0" fontId="28" fillId="10" borderId="20" xfId="0" applyFont="1" applyFill="1" applyBorder="1" applyAlignment="1">
      <alignment horizontal="center" vertical="center" wrapText="1"/>
    </xf>
    <xf numFmtId="0" fontId="44" fillId="9" borderId="1" xfId="4" applyFont="1" applyFill="1" applyBorder="1" applyAlignment="1">
      <alignment horizontal="center" vertical="center" wrapText="1"/>
    </xf>
    <xf numFmtId="0" fontId="44" fillId="9" borderId="1" xfId="0" applyFont="1" applyFill="1" applyBorder="1" applyAlignment="1">
      <alignment horizontal="center" vertical="center" wrapText="1"/>
    </xf>
    <xf numFmtId="171" fontId="31" fillId="2" borderId="1" xfId="0" applyNumberFormat="1" applyFont="1" applyFill="1" applyBorder="1" applyAlignment="1">
      <alignment vertical="center"/>
    </xf>
    <xf numFmtId="0" fontId="19" fillId="0" borderId="0" xfId="4" applyFont="1" applyBorder="1" applyAlignment="1">
      <alignment horizontal="center" vertical="center" wrapText="1"/>
    </xf>
    <xf numFmtId="40" fontId="23" fillId="0" borderId="0" xfId="0" applyNumberFormat="1" applyFont="1" applyBorder="1" applyAlignment="1">
      <alignment horizontal="center" vertical="center"/>
    </xf>
    <xf numFmtId="0" fontId="20" fillId="0" borderId="0" xfId="0" applyFont="1" applyBorder="1" applyAlignment="1">
      <alignment horizontal="center" vertical="center" wrapText="1"/>
    </xf>
    <xf numFmtId="0" fontId="46" fillId="0" borderId="0" xfId="0" applyFont="1">
      <alignment vertical="center"/>
    </xf>
    <xf numFmtId="0" fontId="47" fillId="0" borderId="0" xfId="0" applyFont="1">
      <alignment vertical="center"/>
    </xf>
    <xf numFmtId="0" fontId="16" fillId="0" borderId="1" xfId="1" applyNumberFormat="1" applyFont="1" applyBorder="1" applyAlignment="1">
      <alignment horizontal="center" vertical="center"/>
    </xf>
    <xf numFmtId="0" fontId="16" fillId="0" borderId="1" xfId="0" applyNumberFormat="1" applyFont="1" applyBorder="1" applyAlignment="1">
      <alignment horizontal="center" vertical="center"/>
    </xf>
    <xf numFmtId="0" fontId="39" fillId="11" borderId="1" xfId="0" applyFont="1" applyFill="1" applyBorder="1" applyAlignment="1">
      <alignment horizontal="center" vertical="center" wrapText="1"/>
    </xf>
    <xf numFmtId="10" fontId="16" fillId="0" borderId="1" xfId="0" applyNumberFormat="1" applyFont="1" applyBorder="1" applyAlignment="1">
      <alignment horizontal="center" vertical="center"/>
    </xf>
    <xf numFmtId="0" fontId="29" fillId="0" borderId="1" xfId="0" applyFont="1" applyBorder="1" applyAlignment="1">
      <alignment horizontal="center" vertical="center"/>
    </xf>
    <xf numFmtId="182" fontId="16" fillId="0" borderId="1" xfId="0" applyNumberFormat="1" applyFont="1" applyBorder="1">
      <alignment vertical="center"/>
    </xf>
    <xf numFmtId="182" fontId="16" fillId="0" borderId="1" xfId="0" applyNumberFormat="1" applyFont="1" applyBorder="1" applyAlignment="1">
      <alignment horizontal="center" vertical="center"/>
    </xf>
    <xf numFmtId="0" fontId="50" fillId="2" borderId="0" xfId="0" applyFont="1" applyFill="1" applyAlignment="1">
      <alignment horizontal="left" vertical="center"/>
    </xf>
    <xf numFmtId="0" fontId="48" fillId="11" borderId="1" xfId="0" applyFont="1" applyFill="1" applyBorder="1" applyAlignment="1">
      <alignment horizontal="center" vertical="center"/>
    </xf>
    <xf numFmtId="0" fontId="48" fillId="11" borderId="1" xfId="0" applyFont="1" applyFill="1" applyBorder="1" applyAlignment="1">
      <alignment horizontal="center" vertical="center" wrapText="1"/>
    </xf>
    <xf numFmtId="0" fontId="28" fillId="5" borderId="21" xfId="0" applyFont="1" applyFill="1" applyBorder="1" applyAlignment="1">
      <alignment horizontal="center" vertical="center"/>
    </xf>
    <xf numFmtId="0" fontId="28" fillId="5" borderId="21" xfId="0" applyFont="1" applyFill="1" applyBorder="1" applyAlignment="1">
      <alignment horizontal="center" vertical="center" wrapText="1"/>
    </xf>
    <xf numFmtId="164" fontId="28" fillId="5" borderId="21" xfId="1" applyFont="1" applyFill="1" applyBorder="1" applyAlignment="1">
      <alignment horizontal="center" vertical="center"/>
    </xf>
    <xf numFmtId="0" fontId="53" fillId="5" borderId="21" xfId="0" applyFont="1" applyFill="1" applyBorder="1" applyAlignment="1">
      <alignment horizontal="center" vertical="center" wrapText="1"/>
    </xf>
    <xf numFmtId="0" fontId="28" fillId="5" borderId="1" xfId="0" applyFont="1" applyFill="1" applyBorder="1" applyAlignment="1">
      <alignment horizontal="center" vertical="center"/>
    </xf>
    <xf numFmtId="165" fontId="28" fillId="7" borderId="1" xfId="0" applyNumberFormat="1" applyFont="1" applyFill="1" applyBorder="1" applyAlignment="1">
      <alignment horizontal="center" vertical="center"/>
    </xf>
    <xf numFmtId="166" fontId="28" fillId="8" borderId="1" xfId="1" applyNumberFormat="1" applyFont="1" applyFill="1" applyBorder="1" applyAlignment="1">
      <alignment horizontal="center" vertical="center"/>
    </xf>
    <xf numFmtId="0" fontId="54" fillId="5" borderId="1" xfId="0" applyFont="1" applyFill="1" applyBorder="1" applyAlignment="1">
      <alignment horizontal="center" vertical="center"/>
    </xf>
    <xf numFmtId="11" fontId="28" fillId="8" borderId="1" xfId="1" applyNumberFormat="1" applyFont="1" applyFill="1" applyBorder="1" applyAlignment="1">
      <alignment horizontal="center" vertical="center"/>
    </xf>
    <xf numFmtId="168" fontId="28" fillId="6" borderId="1" xfId="1" applyNumberFormat="1" applyFont="1" applyFill="1" applyBorder="1" applyAlignment="1">
      <alignment horizontal="center" vertical="center"/>
    </xf>
    <xf numFmtId="168" fontId="28" fillId="7" borderId="1" xfId="1" applyNumberFormat="1" applyFont="1" applyFill="1" applyBorder="1" applyAlignment="1">
      <alignment horizontal="center" vertical="center"/>
    </xf>
    <xf numFmtId="0" fontId="28" fillId="6" borderId="10" xfId="0" applyFont="1" applyFill="1" applyBorder="1" applyAlignment="1">
      <alignment horizontal="center" vertical="center"/>
    </xf>
    <xf numFmtId="0" fontId="28" fillId="6" borderId="9" xfId="1" applyNumberFormat="1" applyFont="1" applyFill="1" applyBorder="1" applyAlignment="1">
      <alignment horizontal="center" vertical="center"/>
    </xf>
    <xf numFmtId="180" fontId="16" fillId="0" borderId="1" xfId="1" applyNumberFormat="1" applyFont="1" applyBorder="1" applyAlignment="1">
      <alignment horizontal="center" vertical="center"/>
    </xf>
    <xf numFmtId="0" fontId="39" fillId="11" borderId="1" xfId="0" applyFont="1" applyFill="1" applyBorder="1" applyAlignment="1">
      <alignment horizontal="center" vertical="center"/>
    </xf>
    <xf numFmtId="0" fontId="9" fillId="14" borderId="2" xfId="2" applyFont="1" applyFill="1" applyBorder="1" applyAlignment="1">
      <alignment horizontal="center" vertical="center" wrapText="1"/>
    </xf>
    <xf numFmtId="0" fontId="9" fillId="14" borderId="4" xfId="2" applyFont="1" applyFill="1" applyBorder="1" applyAlignment="1">
      <alignment horizontal="center" vertical="center" wrapText="1"/>
    </xf>
    <xf numFmtId="0" fontId="9" fillId="14" borderId="2" xfId="2" applyFont="1" applyFill="1" applyBorder="1" applyAlignment="1">
      <alignment horizontal="center" vertical="center"/>
    </xf>
    <xf numFmtId="0" fontId="9" fillId="14" borderId="4" xfId="2" applyFont="1" applyFill="1" applyBorder="1" applyAlignment="1">
      <alignment horizontal="center" vertical="center"/>
    </xf>
    <xf numFmtId="0" fontId="9" fillId="14" borderId="3" xfId="2" applyFont="1" applyFill="1" applyBorder="1" applyAlignment="1">
      <alignment horizontal="center" vertical="center" wrapText="1"/>
    </xf>
    <xf numFmtId="0" fontId="42" fillId="0" borderId="0" xfId="2" applyFont="1" applyAlignment="1">
      <alignment horizontal="center" vertical="center"/>
    </xf>
    <xf numFmtId="0" fontId="12" fillId="0" borderId="0" xfId="2" applyFont="1" applyAlignment="1">
      <alignment horizontal="center" vertical="center"/>
    </xf>
    <xf numFmtId="0" fontId="5" fillId="3" borderId="0" xfId="2" applyFont="1" applyFill="1" applyAlignment="1">
      <alignment horizontal="center" vertical="center"/>
    </xf>
    <xf numFmtId="0" fontId="34" fillId="14" borderId="2" xfId="2" applyFont="1" applyFill="1" applyBorder="1" applyAlignment="1">
      <alignment horizontal="center" vertical="center"/>
    </xf>
    <xf numFmtId="0" fontId="13" fillId="4" borderId="21" xfId="2" applyFont="1" applyFill="1" applyBorder="1" applyAlignment="1">
      <alignment horizontal="center" vertical="center"/>
    </xf>
    <xf numFmtId="0" fontId="13" fillId="4" borderId="27" xfId="2" applyFont="1" applyFill="1" applyBorder="1" applyAlignment="1">
      <alignment horizontal="center" vertical="center"/>
    </xf>
    <xf numFmtId="14" fontId="9" fillId="14" borderId="2" xfId="2" applyNumberFormat="1" applyFont="1" applyFill="1" applyBorder="1" applyAlignment="1">
      <alignment horizontal="center" vertical="center"/>
    </xf>
    <xf numFmtId="0" fontId="20" fillId="0" borderId="2" xfId="4" applyFont="1" applyBorder="1" applyAlignment="1">
      <alignment horizontal="center" vertical="center" wrapText="1"/>
    </xf>
    <xf numFmtId="0" fontId="20" fillId="0" borderId="5" xfId="4" applyFont="1" applyBorder="1" applyAlignment="1">
      <alignment horizontal="center" vertical="center" wrapText="1"/>
    </xf>
    <xf numFmtId="0" fontId="20" fillId="0" borderId="4" xfId="4" applyFont="1" applyBorder="1" applyAlignment="1">
      <alignment horizontal="center" vertical="center" wrapText="1"/>
    </xf>
    <xf numFmtId="0" fontId="24" fillId="10" borderId="23" xfId="0" applyFont="1" applyFill="1" applyBorder="1" applyAlignment="1">
      <alignment horizontal="center" vertical="center" wrapText="1"/>
    </xf>
    <xf numFmtId="0" fontId="24" fillId="10" borderId="24" xfId="0" applyFont="1" applyFill="1" applyBorder="1" applyAlignment="1">
      <alignment horizontal="center" vertical="center" wrapText="1"/>
    </xf>
    <xf numFmtId="176" fontId="24" fillId="0" borderId="17" xfId="1" applyNumberFormat="1" applyFont="1" applyBorder="1" applyAlignment="1">
      <alignment horizontal="center" vertical="center" wrapText="1"/>
    </xf>
    <xf numFmtId="176" fontId="24" fillId="0" borderId="18" xfId="1" applyNumberFormat="1" applyFont="1" applyBorder="1" applyAlignment="1">
      <alignment horizontal="center" vertical="center" wrapText="1"/>
    </xf>
    <xf numFmtId="176" fontId="24" fillId="0" borderId="19" xfId="1" applyNumberFormat="1" applyFont="1" applyBorder="1" applyAlignment="1">
      <alignment horizontal="center"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9" xfId="0" applyFont="1" applyFill="1" applyBorder="1" applyAlignment="1">
      <alignment horizontal="center" vertical="center"/>
    </xf>
    <xf numFmtId="0" fontId="17" fillId="9" borderId="2" xfId="4" applyFont="1" applyFill="1" applyBorder="1" applyAlignment="1">
      <alignment horizontal="center" vertical="center" wrapText="1"/>
    </xf>
    <xf numFmtId="0" fontId="17" fillId="9" borderId="5" xfId="4" applyFont="1" applyFill="1" applyBorder="1" applyAlignment="1">
      <alignment horizontal="center" vertical="center" wrapText="1"/>
    </xf>
    <xf numFmtId="0" fontId="17" fillId="9" borderId="4" xfId="4" applyFont="1" applyFill="1" applyBorder="1" applyAlignment="1">
      <alignment horizontal="center" vertical="center" wrapText="1"/>
    </xf>
    <xf numFmtId="0" fontId="17" fillId="9" borderId="1" xfId="4" applyFont="1" applyFill="1" applyBorder="1" applyAlignment="1">
      <alignment horizontal="center" vertical="center" wrapText="1"/>
    </xf>
    <xf numFmtId="171" fontId="23" fillId="0" borderId="2" xfId="0" applyNumberFormat="1" applyFont="1" applyBorder="1" applyAlignment="1">
      <alignment horizontal="center" vertical="center"/>
    </xf>
    <xf numFmtId="171" fontId="23" fillId="0" borderId="4" xfId="0" applyNumberFormat="1" applyFont="1" applyBorder="1" applyAlignment="1">
      <alignment horizontal="center" vertical="center"/>
    </xf>
    <xf numFmtId="0" fontId="16" fillId="0" borderId="1" xfId="4" applyFont="1" applyBorder="1" applyAlignment="1">
      <alignment horizontal="center" vertical="center"/>
    </xf>
    <xf numFmtId="172" fontId="23" fillId="0" borderId="2" xfId="0" applyNumberFormat="1" applyFont="1" applyBorder="1" applyAlignment="1">
      <alignment horizontal="center" vertical="center"/>
    </xf>
    <xf numFmtId="172" fontId="23" fillId="0" borderId="4" xfId="0" applyNumberFormat="1" applyFont="1" applyBorder="1" applyAlignment="1">
      <alignment horizontal="center" vertical="center"/>
    </xf>
    <xf numFmtId="38" fontId="23" fillId="0" borderId="2" xfId="0" applyNumberFormat="1" applyFont="1" applyBorder="1" applyAlignment="1">
      <alignment horizontal="center" vertical="center"/>
    </xf>
    <xf numFmtId="38" fontId="23" fillId="0" borderId="4" xfId="0" applyNumberFormat="1" applyFont="1" applyBorder="1" applyAlignment="1">
      <alignment horizontal="center" vertical="center"/>
    </xf>
    <xf numFmtId="0" fontId="16" fillId="0" borderId="2" xfId="4" applyFont="1" applyBorder="1" applyAlignment="1">
      <alignment horizontal="center" vertical="center"/>
    </xf>
    <xf numFmtId="0" fontId="16" fillId="0" borderId="4" xfId="4" applyFont="1" applyBorder="1" applyAlignment="1">
      <alignment horizontal="center" vertical="center"/>
    </xf>
    <xf numFmtId="40" fontId="23" fillId="0" borderId="2" xfId="0" applyNumberFormat="1" applyFont="1" applyBorder="1" applyAlignment="1">
      <alignment horizontal="center" vertical="center"/>
    </xf>
    <xf numFmtId="40" fontId="23" fillId="0" borderId="4" xfId="0" applyNumberFormat="1" applyFont="1" applyBorder="1" applyAlignment="1">
      <alignment horizontal="center" vertical="center"/>
    </xf>
    <xf numFmtId="0" fontId="16" fillId="0" borderId="2" xfId="4" quotePrefix="1" applyFont="1" applyBorder="1" applyAlignment="1">
      <alignment horizontal="left" vertical="center" wrapText="1"/>
    </xf>
    <xf numFmtId="0" fontId="16" fillId="0" borderId="4" xfId="4" applyFont="1" applyBorder="1" applyAlignment="1">
      <alignment horizontal="left" vertical="center"/>
    </xf>
    <xf numFmtId="9" fontId="23" fillId="0" borderId="2" xfId="3" applyFont="1" applyBorder="1" applyAlignment="1">
      <alignment horizontal="center" vertical="center"/>
    </xf>
    <xf numFmtId="9" fontId="23" fillId="0" borderId="4" xfId="3" applyFont="1" applyBorder="1" applyAlignment="1">
      <alignment horizontal="center" vertical="center"/>
    </xf>
    <xf numFmtId="0" fontId="16" fillId="0" borderId="2" xfId="4" applyFont="1" applyBorder="1" applyAlignment="1">
      <alignment horizontal="center" vertical="center" wrapText="1"/>
    </xf>
    <xf numFmtId="0" fontId="16" fillId="0" borderId="4" xfId="4" applyFont="1" applyBorder="1" applyAlignment="1">
      <alignment horizontal="center" vertical="center" wrapText="1"/>
    </xf>
    <xf numFmtId="0" fontId="16" fillId="2" borderId="2"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31" fillId="2" borderId="1" xfId="0" applyFont="1" applyFill="1" applyBorder="1" applyAlignment="1">
      <alignment horizontal="center" vertical="center"/>
    </xf>
    <xf numFmtId="0" fontId="32" fillId="9" borderId="2" xfId="4" applyFont="1" applyFill="1" applyBorder="1" applyAlignment="1">
      <alignment horizontal="center" vertical="center" wrapText="1"/>
    </xf>
    <xf numFmtId="0" fontId="32" fillId="9" borderId="5" xfId="4" applyFont="1" applyFill="1" applyBorder="1" applyAlignment="1">
      <alignment horizontal="center" vertical="center" wrapText="1"/>
    </xf>
    <xf numFmtId="0" fontId="32" fillId="9" borderId="4" xfId="4" applyFont="1" applyFill="1" applyBorder="1" applyAlignment="1">
      <alignment horizontal="center" vertical="center" wrapText="1"/>
    </xf>
    <xf numFmtId="0" fontId="21" fillId="0" borderId="2" xfId="4" applyFont="1" applyBorder="1" applyAlignment="1">
      <alignment horizontal="center" vertical="center" wrapText="1"/>
    </xf>
    <xf numFmtId="0" fontId="55" fillId="0" borderId="2" xfId="4" applyFont="1" applyBorder="1" applyAlignment="1">
      <alignment horizontal="center" vertical="center" wrapText="1"/>
    </xf>
    <xf numFmtId="0" fontId="23" fillId="5" borderId="0" xfId="0" applyFont="1" applyFill="1" applyAlignment="1">
      <alignment horizontal="center" vertical="center"/>
    </xf>
    <xf numFmtId="0" fontId="55" fillId="0" borderId="2" xfId="4" applyFont="1" applyBorder="1" applyAlignment="1">
      <alignment horizontal="left" vertical="center" wrapText="1"/>
    </xf>
    <xf numFmtId="0" fontId="20" fillId="0" borderId="5" xfId="4" applyFont="1" applyBorder="1" applyAlignment="1">
      <alignment horizontal="left" vertical="center" wrapText="1"/>
    </xf>
    <xf numFmtId="0" fontId="20" fillId="0" borderId="4" xfId="4" applyFont="1" applyBorder="1" applyAlignment="1">
      <alignment horizontal="left" vertical="center" wrapText="1"/>
    </xf>
    <xf numFmtId="180" fontId="23" fillId="0" borderId="2" xfId="0" applyNumberFormat="1" applyFont="1" applyBorder="1" applyAlignment="1">
      <alignment horizontal="center" vertical="center"/>
    </xf>
    <xf numFmtId="180" fontId="23" fillId="0" borderId="4" xfId="0" applyNumberFormat="1" applyFont="1" applyBorder="1" applyAlignment="1">
      <alignment horizontal="center" vertical="center"/>
    </xf>
    <xf numFmtId="0" fontId="16" fillId="0" borderId="2" xfId="4" applyFont="1" applyBorder="1" applyAlignment="1">
      <alignment horizontal="left" vertical="center"/>
    </xf>
    <xf numFmtId="0" fontId="54" fillId="5" borderId="9" xfId="0" applyFont="1" applyFill="1" applyBorder="1" applyAlignment="1">
      <alignment horizontal="center" vertical="center"/>
    </xf>
    <xf numFmtId="0" fontId="36" fillId="5" borderId="1" xfId="0" applyFont="1" applyFill="1" applyBorder="1" applyAlignment="1">
      <alignment horizontal="center" vertical="center"/>
    </xf>
    <xf numFmtId="0" fontId="36" fillId="5" borderId="2" xfId="0" applyFont="1" applyFill="1" applyBorder="1" applyAlignment="1">
      <alignment horizontal="center" vertical="center"/>
    </xf>
    <xf numFmtId="0" fontId="36" fillId="5" borderId="9" xfId="0" applyFont="1" applyFill="1" applyBorder="1" applyAlignment="1">
      <alignment horizontal="center" vertical="center"/>
    </xf>
    <xf numFmtId="0" fontId="24" fillId="5" borderId="12" xfId="0" applyFont="1" applyFill="1" applyBorder="1" applyAlignment="1">
      <alignment horizontal="center" vertical="center"/>
    </xf>
    <xf numFmtId="0" fontId="24" fillId="5" borderId="13" xfId="0" applyFont="1" applyFill="1" applyBorder="1" applyAlignment="1">
      <alignment horizontal="center" vertical="center"/>
    </xf>
    <xf numFmtId="0" fontId="24" fillId="5" borderId="15" xfId="0" applyFont="1" applyFill="1" applyBorder="1" applyAlignment="1">
      <alignment horizontal="center" vertical="center"/>
    </xf>
    <xf numFmtId="0" fontId="24" fillId="5" borderId="1" xfId="0" applyFont="1" applyFill="1" applyBorder="1" applyAlignment="1">
      <alignment horizontal="center" vertical="center"/>
    </xf>
    <xf numFmtId="0" fontId="24" fillId="5" borderId="7" xfId="0" applyFont="1" applyFill="1" applyBorder="1" applyAlignment="1">
      <alignment horizontal="center" vertical="center"/>
    </xf>
    <xf numFmtId="0" fontId="24" fillId="5" borderId="8" xfId="0" applyFont="1" applyFill="1" applyBorder="1" applyAlignment="1">
      <alignment horizontal="center" vertical="center"/>
    </xf>
    <xf numFmtId="0" fontId="36" fillId="5" borderId="21" xfId="0" applyFont="1" applyFill="1" applyBorder="1" applyAlignment="1">
      <alignment horizontal="center" vertical="center"/>
    </xf>
    <xf numFmtId="0" fontId="36" fillId="5" borderId="27" xfId="0" applyFont="1" applyFill="1" applyBorder="1" applyAlignment="1">
      <alignment horizontal="center" vertical="center"/>
    </xf>
    <xf numFmtId="0" fontId="24" fillId="5" borderId="28" xfId="0" applyFont="1" applyFill="1" applyBorder="1" applyAlignment="1">
      <alignment horizontal="center" vertical="center"/>
    </xf>
    <xf numFmtId="0" fontId="24" fillId="5" borderId="29" xfId="0" applyFont="1" applyFill="1" applyBorder="1" applyAlignment="1">
      <alignment horizontal="center" vertical="center"/>
    </xf>
    <xf numFmtId="0" fontId="24" fillId="5" borderId="30" xfId="0" applyFont="1" applyFill="1" applyBorder="1" applyAlignment="1">
      <alignment horizontal="center" vertical="center"/>
    </xf>
    <xf numFmtId="0" fontId="24" fillId="5" borderId="31" xfId="0" applyFont="1" applyFill="1" applyBorder="1" applyAlignment="1">
      <alignment horizontal="center" vertical="center"/>
    </xf>
    <xf numFmtId="0" fontId="24" fillId="5" borderId="26" xfId="0" applyFont="1" applyFill="1" applyBorder="1" applyAlignment="1">
      <alignment horizontal="center" vertical="center"/>
    </xf>
    <xf numFmtId="0" fontId="24" fillId="5" borderId="32" xfId="0" applyFont="1" applyFill="1" applyBorder="1" applyAlignment="1">
      <alignment horizontal="center" vertical="center"/>
    </xf>
    <xf numFmtId="14" fontId="16" fillId="0" borderId="1" xfId="0" applyNumberFormat="1" applyFont="1" applyBorder="1" applyAlignment="1">
      <alignment horizontal="center" vertical="center"/>
    </xf>
    <xf numFmtId="14" fontId="16" fillId="0" borderId="2" xfId="0" applyNumberFormat="1" applyFont="1" applyBorder="1" applyAlignment="1">
      <alignment horizontal="center" vertical="center"/>
    </xf>
    <xf numFmtId="14" fontId="16" fillId="0" borderId="4" xfId="0" applyNumberFormat="1" applyFont="1" applyBorder="1" applyAlignment="1">
      <alignment horizontal="center" vertical="center"/>
    </xf>
    <xf numFmtId="0" fontId="44" fillId="9" borderId="1" xfId="4" applyFont="1" applyFill="1" applyBorder="1" applyAlignment="1">
      <alignment horizontal="center" vertical="center" wrapText="1"/>
    </xf>
    <xf numFmtId="10" fontId="23" fillId="0" borderId="2" xfId="0" applyNumberFormat="1" applyFont="1" applyBorder="1" applyAlignment="1">
      <alignment horizontal="center" vertical="center"/>
    </xf>
    <xf numFmtId="9" fontId="23" fillId="0" borderId="4" xfId="0" applyNumberFormat="1" applyFont="1" applyBorder="1" applyAlignment="1">
      <alignment horizontal="center" vertical="center"/>
    </xf>
    <xf numFmtId="0" fontId="23" fillId="12" borderId="26" xfId="0" applyFont="1" applyFill="1" applyBorder="1" applyAlignment="1">
      <alignment horizontal="center" vertical="center"/>
    </xf>
    <xf numFmtId="9" fontId="23" fillId="0" borderId="2" xfId="0" applyNumberFormat="1" applyFont="1" applyBorder="1" applyAlignment="1">
      <alignment horizontal="center" vertical="center"/>
    </xf>
    <xf numFmtId="10" fontId="23" fillId="0" borderId="4" xfId="0" applyNumberFormat="1" applyFont="1" applyBorder="1" applyAlignment="1">
      <alignment horizontal="center" vertical="center"/>
    </xf>
    <xf numFmtId="0" fontId="23" fillId="12" borderId="7" xfId="0" applyFont="1" applyFill="1" applyBorder="1" applyAlignment="1">
      <alignment horizontal="center" vertical="center"/>
    </xf>
    <xf numFmtId="164" fontId="16" fillId="2" borderId="2" xfId="1" applyFont="1" applyFill="1" applyBorder="1" applyAlignment="1">
      <alignment horizontal="center" vertical="center"/>
    </xf>
    <xf numFmtId="164" fontId="16" fillId="2" borderId="4" xfId="1" applyFont="1" applyFill="1" applyBorder="1" applyAlignment="1">
      <alignment horizontal="center" vertical="center"/>
    </xf>
    <xf numFmtId="164" fontId="24" fillId="5" borderId="7" xfId="1" applyFont="1" applyFill="1" applyBorder="1" applyAlignment="1">
      <alignment horizontal="center" vertical="center"/>
    </xf>
    <xf numFmtId="0" fontId="28" fillId="5" borderId="6" xfId="0" applyFont="1" applyFill="1" applyBorder="1" applyAlignment="1">
      <alignment horizontal="center" vertical="center"/>
    </xf>
    <xf numFmtId="0" fontId="28" fillId="5" borderId="7" xfId="0" applyFont="1" applyFill="1" applyBorder="1" applyAlignment="1">
      <alignment horizontal="center" vertical="center"/>
    </xf>
    <xf numFmtId="0" fontId="28" fillId="5" borderId="33" xfId="0" applyFont="1" applyFill="1" applyBorder="1" applyAlignment="1">
      <alignment horizontal="center" vertical="center"/>
    </xf>
    <xf numFmtId="164" fontId="24" fillId="5" borderId="6" xfId="1" applyFont="1" applyFill="1" applyBorder="1" applyAlignment="1">
      <alignment horizontal="center" vertical="center"/>
    </xf>
    <xf numFmtId="164" fontId="24" fillId="5" borderId="8" xfId="1" applyFont="1" applyFill="1" applyBorder="1" applyAlignment="1">
      <alignment horizontal="center" vertical="center"/>
    </xf>
    <xf numFmtId="164" fontId="24" fillId="5" borderId="1" xfId="1" applyFont="1" applyFill="1" applyBorder="1" applyAlignment="1">
      <alignment horizontal="center" vertical="center"/>
    </xf>
    <xf numFmtId="0" fontId="27" fillId="5" borderId="12" xfId="0" applyFont="1" applyFill="1" applyBorder="1" applyAlignment="1">
      <alignment horizontal="center" vertical="center"/>
    </xf>
    <xf numFmtId="0" fontId="27" fillId="5" borderId="13" xfId="0" applyFont="1" applyFill="1" applyBorder="1" applyAlignment="1">
      <alignment horizontal="center" vertical="center"/>
    </xf>
    <xf numFmtId="0" fontId="27" fillId="5" borderId="15" xfId="0" applyFont="1" applyFill="1" applyBorder="1" applyAlignment="1">
      <alignment horizontal="center" vertical="center"/>
    </xf>
    <xf numFmtId="0" fontId="54" fillId="5" borderId="21" xfId="0" applyFont="1" applyFill="1" applyBorder="1" applyAlignment="1">
      <alignment horizontal="center" vertical="center"/>
    </xf>
    <xf numFmtId="173" fontId="23" fillId="0" borderId="2" xfId="0" applyNumberFormat="1" applyFont="1" applyBorder="1" applyAlignment="1">
      <alignment horizontal="center" vertical="center"/>
    </xf>
    <xf numFmtId="173" fontId="23" fillId="0" borderId="4" xfId="0" applyNumberFormat="1" applyFont="1" applyBorder="1" applyAlignment="1">
      <alignment horizontal="center" vertical="center"/>
    </xf>
    <xf numFmtId="174" fontId="23" fillId="0" borderId="2" xfId="0" applyNumberFormat="1" applyFont="1" applyBorder="1" applyAlignment="1">
      <alignment horizontal="center" vertical="center"/>
    </xf>
    <xf numFmtId="174" fontId="23" fillId="0" borderId="4" xfId="0" applyNumberFormat="1" applyFont="1" applyBorder="1" applyAlignment="1">
      <alignment horizontal="center" vertical="center"/>
    </xf>
    <xf numFmtId="183" fontId="23" fillId="0" borderId="2" xfId="0" applyNumberFormat="1" applyFont="1" applyBorder="1" applyAlignment="1">
      <alignment horizontal="center" vertical="center"/>
    </xf>
    <xf numFmtId="183" fontId="23" fillId="0" borderId="4" xfId="0" applyNumberFormat="1" applyFont="1" applyBorder="1" applyAlignment="1">
      <alignment horizontal="center" vertical="center"/>
    </xf>
    <xf numFmtId="0" fontId="28" fillId="5" borderId="3" xfId="0" applyFont="1" applyFill="1" applyBorder="1" applyAlignment="1">
      <alignment horizontal="center" vertical="center"/>
    </xf>
    <xf numFmtId="0" fontId="24" fillId="5" borderId="22" xfId="0" applyFont="1" applyFill="1" applyBorder="1" applyAlignment="1">
      <alignment horizontal="center" vertical="center"/>
    </xf>
    <xf numFmtId="0" fontId="27" fillId="2" borderId="17" xfId="0" applyFont="1" applyFill="1" applyBorder="1" applyAlignment="1">
      <alignment horizontal="center" vertical="center"/>
    </xf>
    <xf numFmtId="0" fontId="27" fillId="2" borderId="18" xfId="0" applyFont="1" applyFill="1" applyBorder="1" applyAlignment="1">
      <alignment horizontal="center" vertical="center"/>
    </xf>
    <xf numFmtId="0" fontId="27" fillId="2" borderId="19" xfId="0" applyFont="1" applyFill="1" applyBorder="1" applyAlignment="1">
      <alignment horizontal="center" vertical="center"/>
    </xf>
    <xf numFmtId="10" fontId="16" fillId="0" borderId="21" xfId="3" applyNumberFormat="1" applyFont="1" applyBorder="1" applyAlignment="1">
      <alignment horizontal="center" vertical="center"/>
    </xf>
    <xf numFmtId="10" fontId="16" fillId="0" borderId="27" xfId="3" applyNumberFormat="1" applyFont="1" applyBorder="1" applyAlignment="1">
      <alignment horizontal="center" vertical="center"/>
    </xf>
  </cellXfs>
  <cellStyles count="5">
    <cellStyle name="Comma [0]" xfId="1" builtinId="6"/>
    <cellStyle name="Normal" xfId="0" builtinId="0"/>
    <cellStyle name="Percent" xfId="3" builtinId="5"/>
    <cellStyle name="표준 2" xfId="2" xr:uid="{00000000-0005-0000-0000-000003000000}"/>
    <cellStyle name="표준 5" xfId="4" xr:uid="{00000000-0005-0000-0000-000004000000}"/>
  </cellStyles>
  <dxfs count="63">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 Id="rId4"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831850</xdr:colOff>
          <xdr:row>10</xdr:row>
          <xdr:rowOff>19050</xdr:rowOff>
        </xdr:from>
        <xdr:to>
          <xdr:col>2</xdr:col>
          <xdr:colOff>1676400</xdr:colOff>
          <xdr:row>10</xdr:row>
          <xdr:rowOff>381000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en-US" sz="900" b="0" i="0" u="none" strike="noStrike" baseline="0">
                  <a:solidFill>
                    <a:srgbClr val="000000"/>
                  </a:solidFill>
                  <a:latin typeface="Malgun Gothic"/>
                  <a:ea typeface="Malgun Gothic"/>
                </a:rPr>
                <a:t>Renewable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1136650</xdr:colOff>
          <xdr:row>10</xdr:row>
          <xdr:rowOff>19050</xdr:rowOff>
        </xdr:from>
        <xdr:to>
          <xdr:col>3</xdr:col>
          <xdr:colOff>1771650</xdr:colOff>
          <xdr:row>10</xdr:row>
          <xdr:rowOff>381000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en-US" sz="900" b="0" i="0" u="none" strike="noStrike" baseline="0">
                  <a:solidFill>
                    <a:srgbClr val="000000"/>
                  </a:solidFill>
                  <a:latin typeface="Malgun Gothic"/>
                  <a:ea typeface="Malgun Gothic"/>
                </a:rPr>
                <a:t>Fixed</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1</xdr:col>
      <xdr:colOff>104775</xdr:colOff>
      <xdr:row>2</xdr:row>
      <xdr:rowOff>19050</xdr:rowOff>
    </xdr:from>
    <xdr:to>
      <xdr:col>2</xdr:col>
      <xdr:colOff>1400486</xdr:colOff>
      <xdr:row>2</xdr:row>
      <xdr:rowOff>381051</xdr:rowOff>
    </xdr:to>
    <xdr:pic>
      <xdr:nvPicPr>
        <xdr:cNvPr id="3" name="그림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790575" y="571500"/>
          <a:ext cx="2229161" cy="36200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95250</xdr:colOff>
      <xdr:row>2</xdr:row>
      <xdr:rowOff>19050</xdr:rowOff>
    </xdr:from>
    <xdr:to>
      <xdr:col>5</xdr:col>
      <xdr:colOff>796588</xdr:colOff>
      <xdr:row>2</xdr:row>
      <xdr:rowOff>381051</xdr:rowOff>
    </xdr:to>
    <xdr:pic>
      <xdr:nvPicPr>
        <xdr:cNvPr id="5" name="그림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1"/>
        <a:stretch>
          <a:fillRect/>
        </a:stretch>
      </xdr:blipFill>
      <xdr:spPr>
        <a:xfrm>
          <a:off x="438150" y="571500"/>
          <a:ext cx="4086795" cy="362001"/>
        </a:xfrm>
        <a:prstGeom prst="rect">
          <a:avLst/>
        </a:prstGeom>
      </xdr:spPr>
    </xdr:pic>
    <xdr:clientData/>
  </xdr:twoCellAnchor>
  <xdr:twoCellAnchor editAs="oneCell">
    <xdr:from>
      <xdr:col>16</xdr:col>
      <xdr:colOff>658090</xdr:colOff>
      <xdr:row>1</xdr:row>
      <xdr:rowOff>17318</xdr:rowOff>
    </xdr:from>
    <xdr:to>
      <xdr:col>27</xdr:col>
      <xdr:colOff>497206</xdr:colOff>
      <xdr:row>24</xdr:row>
      <xdr:rowOff>85914</xdr:rowOff>
    </xdr:to>
    <xdr:pic>
      <xdr:nvPicPr>
        <xdr:cNvPr id="6" name="그림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2"/>
        <a:stretch>
          <a:fillRect/>
        </a:stretch>
      </xdr:blipFill>
      <xdr:spPr>
        <a:xfrm>
          <a:off x="15759545" y="190500"/>
          <a:ext cx="7459116" cy="667795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129189</xdr:colOff>
      <xdr:row>16</xdr:row>
      <xdr:rowOff>195300</xdr:rowOff>
    </xdr:from>
    <xdr:to>
      <xdr:col>9</xdr:col>
      <xdr:colOff>524448</xdr:colOff>
      <xdr:row>31</xdr:row>
      <xdr:rowOff>100131</xdr:rowOff>
    </xdr:to>
    <xdr:pic>
      <xdr:nvPicPr>
        <xdr:cNvPr id="6" name="그림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a:stretch>
          <a:fillRect/>
        </a:stretch>
      </xdr:blipFill>
      <xdr:spPr>
        <a:xfrm>
          <a:off x="3952796" y="3420193"/>
          <a:ext cx="4881534" cy="2717427"/>
        </a:xfrm>
        <a:prstGeom prst="rect">
          <a:avLst/>
        </a:prstGeom>
      </xdr:spPr>
    </xdr:pic>
    <xdr:clientData/>
  </xdr:twoCellAnchor>
  <xdr:twoCellAnchor editAs="oneCell">
    <xdr:from>
      <xdr:col>4</xdr:col>
      <xdr:colOff>108860</xdr:colOff>
      <xdr:row>6</xdr:row>
      <xdr:rowOff>155280</xdr:rowOff>
    </xdr:from>
    <xdr:to>
      <xdr:col>9</xdr:col>
      <xdr:colOff>511956</xdr:colOff>
      <xdr:row>15</xdr:row>
      <xdr:rowOff>140645</xdr:rowOff>
    </xdr:to>
    <xdr:pic>
      <xdr:nvPicPr>
        <xdr:cNvPr id="8" name="그림 7">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2"/>
        <a:stretch>
          <a:fillRect/>
        </a:stretch>
      </xdr:blipFill>
      <xdr:spPr>
        <a:xfrm>
          <a:off x="3932467" y="1488780"/>
          <a:ext cx="4889371" cy="1680815"/>
        </a:xfrm>
        <a:prstGeom prst="rect">
          <a:avLst/>
        </a:prstGeom>
      </xdr:spPr>
    </xdr:pic>
    <xdr:clientData/>
  </xdr:twoCellAnchor>
  <xdr:twoCellAnchor editAs="oneCell">
    <xdr:from>
      <xdr:col>5</xdr:col>
      <xdr:colOff>651542</xdr:colOff>
      <xdr:row>39</xdr:row>
      <xdr:rowOff>8003</xdr:rowOff>
    </xdr:from>
    <xdr:to>
      <xdr:col>11</xdr:col>
      <xdr:colOff>146714</xdr:colOff>
      <xdr:row>65</xdr:row>
      <xdr:rowOff>68035</xdr:rowOff>
    </xdr:to>
    <xdr:pic>
      <xdr:nvPicPr>
        <xdr:cNvPr id="9" name="그림 8">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3"/>
        <a:stretch>
          <a:fillRect/>
        </a:stretch>
      </xdr:blipFill>
      <xdr:spPr>
        <a:xfrm>
          <a:off x="4788113" y="14554039"/>
          <a:ext cx="3653515" cy="4659246"/>
        </a:xfrm>
        <a:prstGeom prst="rect">
          <a:avLst/>
        </a:prstGeom>
      </xdr:spPr>
    </xdr:pic>
    <xdr:clientData/>
  </xdr:twoCellAnchor>
  <xdr:twoCellAnchor editAs="oneCell">
    <xdr:from>
      <xdr:col>12</xdr:col>
      <xdr:colOff>0</xdr:colOff>
      <xdr:row>39</xdr:row>
      <xdr:rowOff>13608</xdr:rowOff>
    </xdr:from>
    <xdr:to>
      <xdr:col>17</xdr:col>
      <xdr:colOff>566765</xdr:colOff>
      <xdr:row>65</xdr:row>
      <xdr:rowOff>54430</xdr:rowOff>
    </xdr:to>
    <xdr:pic>
      <xdr:nvPicPr>
        <xdr:cNvPr id="10" name="그림 9">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4"/>
        <a:stretch>
          <a:fillRect/>
        </a:stretch>
      </xdr:blipFill>
      <xdr:spPr>
        <a:xfrm>
          <a:off x="8899071" y="14559644"/>
          <a:ext cx="3968551" cy="46400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104775</xdr:colOff>
      <xdr:row>2</xdr:row>
      <xdr:rowOff>38100</xdr:rowOff>
    </xdr:from>
    <xdr:to>
      <xdr:col>1</xdr:col>
      <xdr:colOff>1895725</xdr:colOff>
      <xdr:row>2</xdr:row>
      <xdr:rowOff>314364</xdr:rowOff>
    </xdr:to>
    <xdr:pic>
      <xdr:nvPicPr>
        <xdr:cNvPr id="3" name="그림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90575" y="590550"/>
          <a:ext cx="1790950" cy="2762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26</xdr:col>
      <xdr:colOff>532789</xdr:colOff>
      <xdr:row>1</xdr:row>
      <xdr:rowOff>296446</xdr:rowOff>
    </xdr:from>
    <xdr:to>
      <xdr:col>35</xdr:col>
      <xdr:colOff>296968</xdr:colOff>
      <xdr:row>8</xdr:row>
      <xdr:rowOff>37241</xdr:rowOff>
    </xdr:to>
    <xdr:pic>
      <xdr:nvPicPr>
        <xdr:cNvPr id="4" name="그림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26519230" y="509358"/>
          <a:ext cx="5916209" cy="2362172"/>
        </a:xfrm>
        <a:prstGeom prst="rect">
          <a:avLst/>
        </a:prstGeom>
      </xdr:spPr>
    </xdr:pic>
    <xdr:clientData/>
  </xdr:twoCellAnchor>
  <xdr:twoCellAnchor editAs="oneCell">
    <xdr:from>
      <xdr:col>19</xdr:col>
      <xdr:colOff>541955</xdr:colOff>
      <xdr:row>1</xdr:row>
      <xdr:rowOff>143638</xdr:rowOff>
    </xdr:from>
    <xdr:to>
      <xdr:col>26</xdr:col>
      <xdr:colOff>385159</xdr:colOff>
      <xdr:row>24</xdr:row>
      <xdr:rowOff>168117</xdr:rowOff>
    </xdr:to>
    <xdr:pic>
      <xdr:nvPicPr>
        <xdr:cNvPr id="2" name="그림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21743484" y="356550"/>
          <a:ext cx="4628116" cy="6733600"/>
        </a:xfrm>
        <a:prstGeom prst="rect">
          <a:avLst/>
        </a:prstGeom>
      </xdr:spPr>
    </xdr:pic>
    <xdr:clientData/>
  </xdr:twoCellAnchor>
  <xdr:twoCellAnchor editAs="oneCell">
    <xdr:from>
      <xdr:col>1</xdr:col>
      <xdr:colOff>122465</xdr:colOff>
      <xdr:row>2</xdr:row>
      <xdr:rowOff>163286</xdr:rowOff>
    </xdr:from>
    <xdr:to>
      <xdr:col>5</xdr:col>
      <xdr:colOff>811555</xdr:colOff>
      <xdr:row>2</xdr:row>
      <xdr:rowOff>439550</xdr:rowOff>
    </xdr:to>
    <xdr:pic>
      <xdr:nvPicPr>
        <xdr:cNvPr id="3" name="그림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stretch>
          <a:fillRect/>
        </a:stretch>
      </xdr:blipFill>
      <xdr:spPr>
        <a:xfrm>
          <a:off x="421822" y="707572"/>
          <a:ext cx="4077269" cy="2762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142875</xdr:colOff>
      <xdr:row>3</xdr:row>
      <xdr:rowOff>57150</xdr:rowOff>
    </xdr:from>
    <xdr:to>
      <xdr:col>16</xdr:col>
      <xdr:colOff>343279</xdr:colOff>
      <xdr:row>3</xdr:row>
      <xdr:rowOff>438203</xdr:rowOff>
    </xdr:to>
    <xdr:pic>
      <xdr:nvPicPr>
        <xdr:cNvPr id="5" name="그림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a:fillRect/>
        </a:stretch>
      </xdr:blipFill>
      <xdr:spPr>
        <a:xfrm>
          <a:off x="13506450" y="609600"/>
          <a:ext cx="2715004" cy="381053"/>
        </a:xfrm>
        <a:prstGeom prst="rect">
          <a:avLst/>
        </a:prstGeom>
      </xdr:spPr>
    </xdr:pic>
    <xdr:clientData/>
  </xdr:twoCellAnchor>
  <xdr:twoCellAnchor editAs="oneCell">
    <xdr:from>
      <xdr:col>1</xdr:col>
      <xdr:colOff>78441</xdr:colOff>
      <xdr:row>3</xdr:row>
      <xdr:rowOff>33618</xdr:rowOff>
    </xdr:from>
    <xdr:to>
      <xdr:col>4</xdr:col>
      <xdr:colOff>376912</xdr:colOff>
      <xdr:row>3</xdr:row>
      <xdr:rowOff>495369</xdr:rowOff>
    </xdr:to>
    <xdr:pic>
      <xdr:nvPicPr>
        <xdr:cNvPr id="3" name="그림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593912" y="593912"/>
          <a:ext cx="2819794" cy="461751"/>
        </a:xfrm>
        <a:prstGeom prst="rect">
          <a:avLst/>
        </a:prstGeom>
      </xdr:spPr>
    </xdr:pic>
    <xdr:clientData/>
  </xdr:twoCellAnchor>
  <xdr:oneCellAnchor>
    <xdr:from>
      <xdr:col>13</xdr:col>
      <xdr:colOff>142875</xdr:colOff>
      <xdr:row>15</xdr:row>
      <xdr:rowOff>57150</xdr:rowOff>
    </xdr:from>
    <xdr:ext cx="2728858" cy="381053"/>
    <xdr:pic>
      <xdr:nvPicPr>
        <xdr:cNvPr id="7" name="그림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a:stretch>
          <a:fillRect/>
        </a:stretch>
      </xdr:blipFill>
      <xdr:spPr>
        <a:xfrm>
          <a:off x="13564466" y="1806286"/>
          <a:ext cx="2728858" cy="381053"/>
        </a:xfrm>
        <a:prstGeom prst="rect">
          <a:avLst/>
        </a:prstGeom>
      </xdr:spPr>
    </xdr:pic>
    <xdr:clientData/>
  </xdr:oneCellAnchor>
  <xdr:oneCellAnchor>
    <xdr:from>
      <xdr:col>1</xdr:col>
      <xdr:colOff>61123</xdr:colOff>
      <xdr:row>15</xdr:row>
      <xdr:rowOff>102892</xdr:rowOff>
    </xdr:from>
    <xdr:ext cx="2826926" cy="347382"/>
    <xdr:pic>
      <xdr:nvPicPr>
        <xdr:cNvPr id="8" name="그림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2"/>
        <a:stretch>
          <a:fillRect/>
        </a:stretch>
      </xdr:blipFill>
      <xdr:spPr>
        <a:xfrm>
          <a:off x="580668" y="5350301"/>
          <a:ext cx="2826926" cy="347382"/>
        </a:xfrm>
        <a:prstGeom prst="rect">
          <a:avLst/>
        </a:prstGeom>
      </xdr:spPr>
    </xdr:pic>
    <xdr:clientData/>
  </xdr:oneCellAnchor>
  <xdr:oneCellAnchor>
    <xdr:from>
      <xdr:col>13</xdr:col>
      <xdr:colOff>142875</xdr:colOff>
      <xdr:row>28</xdr:row>
      <xdr:rowOff>57150</xdr:rowOff>
    </xdr:from>
    <xdr:ext cx="2728858" cy="381053"/>
    <xdr:pic>
      <xdr:nvPicPr>
        <xdr:cNvPr id="9" name="그림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stretch>
          <a:fillRect/>
        </a:stretch>
      </xdr:blipFill>
      <xdr:spPr>
        <a:xfrm>
          <a:off x="13564466" y="5304559"/>
          <a:ext cx="2728858" cy="381053"/>
        </a:xfrm>
        <a:prstGeom prst="rect">
          <a:avLst/>
        </a:prstGeom>
      </xdr:spPr>
    </xdr:pic>
    <xdr:clientData/>
  </xdr:oneCellAnchor>
  <xdr:oneCellAnchor>
    <xdr:from>
      <xdr:col>1</xdr:col>
      <xdr:colOff>78441</xdr:colOff>
      <xdr:row>28</xdr:row>
      <xdr:rowOff>33618</xdr:rowOff>
    </xdr:from>
    <xdr:ext cx="2826926" cy="461751"/>
    <xdr:pic>
      <xdr:nvPicPr>
        <xdr:cNvPr id="10" name="그림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2"/>
        <a:stretch>
          <a:fillRect/>
        </a:stretch>
      </xdr:blipFill>
      <xdr:spPr>
        <a:xfrm>
          <a:off x="597986" y="5281027"/>
          <a:ext cx="2826926" cy="461751"/>
        </a:xfrm>
        <a:prstGeom prst="rect">
          <a:avLst/>
        </a:prstGeom>
      </xdr:spPr>
    </xdr:pic>
    <xdr:clientData/>
  </xdr:oneCellAnchor>
  <xdr:oneCellAnchor>
    <xdr:from>
      <xdr:col>13</xdr:col>
      <xdr:colOff>142875</xdr:colOff>
      <xdr:row>41</xdr:row>
      <xdr:rowOff>57150</xdr:rowOff>
    </xdr:from>
    <xdr:ext cx="2728858" cy="381053"/>
    <xdr:pic>
      <xdr:nvPicPr>
        <xdr:cNvPr id="11" name="그림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
        <a:stretch>
          <a:fillRect/>
        </a:stretch>
      </xdr:blipFill>
      <xdr:spPr>
        <a:xfrm>
          <a:off x="13564466" y="8543059"/>
          <a:ext cx="2728858" cy="381053"/>
        </a:xfrm>
        <a:prstGeom prst="rect">
          <a:avLst/>
        </a:prstGeom>
      </xdr:spPr>
    </xdr:pic>
    <xdr:clientData/>
  </xdr:oneCellAnchor>
  <xdr:oneCellAnchor>
    <xdr:from>
      <xdr:col>1</xdr:col>
      <xdr:colOff>78441</xdr:colOff>
      <xdr:row>41</xdr:row>
      <xdr:rowOff>33618</xdr:rowOff>
    </xdr:from>
    <xdr:ext cx="2826926" cy="461751"/>
    <xdr:pic>
      <xdr:nvPicPr>
        <xdr:cNvPr id="12" name="그림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2"/>
        <a:stretch>
          <a:fillRect/>
        </a:stretch>
      </xdr:blipFill>
      <xdr:spPr>
        <a:xfrm>
          <a:off x="597986" y="8519527"/>
          <a:ext cx="2826926" cy="461751"/>
        </a:xfrm>
        <a:prstGeom prst="rect">
          <a:avLst/>
        </a:prstGeom>
      </xdr:spPr>
    </xdr:pic>
    <xdr:clientData/>
  </xdr:oneCellAnchor>
  <xdr:oneCellAnchor>
    <xdr:from>
      <xdr:col>13</xdr:col>
      <xdr:colOff>142875</xdr:colOff>
      <xdr:row>54</xdr:row>
      <xdr:rowOff>57150</xdr:rowOff>
    </xdr:from>
    <xdr:ext cx="2728858" cy="381053"/>
    <xdr:pic>
      <xdr:nvPicPr>
        <xdr:cNvPr id="13" name="그림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
        <a:stretch>
          <a:fillRect/>
        </a:stretch>
      </xdr:blipFill>
      <xdr:spPr>
        <a:xfrm>
          <a:off x="13564466" y="11850832"/>
          <a:ext cx="2728858" cy="381053"/>
        </a:xfrm>
        <a:prstGeom prst="rect">
          <a:avLst/>
        </a:prstGeom>
      </xdr:spPr>
    </xdr:pic>
    <xdr:clientData/>
  </xdr:oneCellAnchor>
  <xdr:oneCellAnchor>
    <xdr:from>
      <xdr:col>1</xdr:col>
      <xdr:colOff>78441</xdr:colOff>
      <xdr:row>54</xdr:row>
      <xdr:rowOff>33618</xdr:rowOff>
    </xdr:from>
    <xdr:ext cx="2826926" cy="461751"/>
    <xdr:pic>
      <xdr:nvPicPr>
        <xdr:cNvPr id="14" name="그림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2"/>
        <a:stretch>
          <a:fillRect/>
        </a:stretch>
      </xdr:blipFill>
      <xdr:spPr>
        <a:xfrm>
          <a:off x="597986" y="11827300"/>
          <a:ext cx="2826926" cy="46175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123265</xdr:colOff>
      <xdr:row>2</xdr:row>
      <xdr:rowOff>78442</xdr:rowOff>
    </xdr:from>
    <xdr:to>
      <xdr:col>4</xdr:col>
      <xdr:colOff>50155</xdr:colOff>
      <xdr:row>2</xdr:row>
      <xdr:rowOff>430916</xdr:rowOff>
    </xdr:to>
    <xdr:pic>
      <xdr:nvPicPr>
        <xdr:cNvPr id="3" name="그림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425824" y="638736"/>
          <a:ext cx="2067213" cy="3524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114300</xdr:colOff>
      <xdr:row>6</xdr:row>
      <xdr:rowOff>114300</xdr:rowOff>
    </xdr:from>
    <xdr:to>
      <xdr:col>4</xdr:col>
      <xdr:colOff>491562</xdr:colOff>
      <xdr:row>6</xdr:row>
      <xdr:rowOff>514406</xdr:rowOff>
    </xdr:to>
    <xdr:pic>
      <xdr:nvPicPr>
        <xdr:cNvPr id="3" name="그림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800100" y="666750"/>
          <a:ext cx="2886478" cy="400106"/>
        </a:xfrm>
        <a:prstGeom prst="rect">
          <a:avLst/>
        </a:prstGeom>
      </xdr:spPr>
    </xdr:pic>
    <xdr:clientData/>
  </xdr:twoCellAnchor>
  <xdr:twoCellAnchor editAs="oneCell">
    <xdr:from>
      <xdr:col>13</xdr:col>
      <xdr:colOff>155863</xdr:colOff>
      <xdr:row>6</xdr:row>
      <xdr:rowOff>69273</xdr:rowOff>
    </xdr:from>
    <xdr:to>
      <xdr:col>17</xdr:col>
      <xdr:colOff>17017</xdr:colOff>
      <xdr:row>6</xdr:row>
      <xdr:rowOff>421747</xdr:rowOff>
    </xdr:to>
    <xdr:pic>
      <xdr:nvPicPr>
        <xdr:cNvPr id="5" name="그림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a:stretch>
          <a:fillRect/>
        </a:stretch>
      </xdr:blipFill>
      <xdr:spPr>
        <a:xfrm>
          <a:off x="11828318" y="623455"/>
          <a:ext cx="3238952" cy="352474"/>
        </a:xfrm>
        <a:prstGeom prst="rect">
          <a:avLst/>
        </a:prstGeom>
      </xdr:spPr>
    </xdr:pic>
    <xdr:clientData/>
  </xdr:twoCellAnchor>
  <xdr:twoCellAnchor editAs="oneCell">
    <xdr:from>
      <xdr:col>25</xdr:col>
      <xdr:colOff>108856</xdr:colOff>
      <xdr:row>6</xdr:row>
      <xdr:rowOff>27214</xdr:rowOff>
    </xdr:from>
    <xdr:to>
      <xdr:col>28</xdr:col>
      <xdr:colOff>317167</xdr:colOff>
      <xdr:row>6</xdr:row>
      <xdr:rowOff>494004</xdr:rowOff>
    </xdr:to>
    <xdr:pic>
      <xdr:nvPicPr>
        <xdr:cNvPr id="4" name="그림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23213785" y="1537607"/>
          <a:ext cx="2591162" cy="4667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66675</xdr:colOff>
      <xdr:row>2</xdr:row>
      <xdr:rowOff>47625</xdr:rowOff>
    </xdr:from>
    <xdr:to>
      <xdr:col>5</xdr:col>
      <xdr:colOff>1362693</xdr:colOff>
      <xdr:row>2</xdr:row>
      <xdr:rowOff>400111</xdr:rowOff>
    </xdr:to>
    <xdr:pic>
      <xdr:nvPicPr>
        <xdr:cNvPr id="9" name="그림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a:stretch>
          <a:fillRect/>
        </a:stretch>
      </xdr:blipFill>
      <xdr:spPr>
        <a:xfrm>
          <a:off x="752475" y="600075"/>
          <a:ext cx="4429743" cy="35248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2</xdr:row>
      <xdr:rowOff>28575</xdr:rowOff>
    </xdr:from>
    <xdr:to>
      <xdr:col>2</xdr:col>
      <xdr:colOff>852083</xdr:colOff>
      <xdr:row>2</xdr:row>
      <xdr:rowOff>304839</xdr:rowOff>
    </xdr:to>
    <xdr:pic>
      <xdr:nvPicPr>
        <xdr:cNvPr id="4" name="그림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781050" y="581025"/>
          <a:ext cx="1552792" cy="27626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190501</xdr:colOff>
      <xdr:row>2</xdr:row>
      <xdr:rowOff>51955</xdr:rowOff>
    </xdr:from>
    <xdr:to>
      <xdr:col>4</xdr:col>
      <xdr:colOff>1586</xdr:colOff>
      <xdr:row>2</xdr:row>
      <xdr:rowOff>366324</xdr:rowOff>
    </xdr:to>
    <xdr:pic>
      <xdr:nvPicPr>
        <xdr:cNvPr id="6" name="그림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tretch>
          <a:fillRect/>
        </a:stretch>
      </xdr:blipFill>
      <xdr:spPr>
        <a:xfrm>
          <a:off x="883228" y="606137"/>
          <a:ext cx="2238687" cy="314369"/>
        </a:xfrm>
        <a:prstGeom prst="rect">
          <a:avLst/>
        </a:prstGeom>
      </xdr:spPr>
    </xdr:pic>
    <xdr:clientData/>
  </xdr:twoCellAnchor>
  <xdr:twoCellAnchor editAs="oneCell">
    <xdr:from>
      <xdr:col>1</xdr:col>
      <xdr:colOff>173183</xdr:colOff>
      <xdr:row>10</xdr:row>
      <xdr:rowOff>51955</xdr:rowOff>
    </xdr:from>
    <xdr:to>
      <xdr:col>4</xdr:col>
      <xdr:colOff>212900</xdr:colOff>
      <xdr:row>10</xdr:row>
      <xdr:rowOff>471113</xdr:rowOff>
    </xdr:to>
    <xdr:pic>
      <xdr:nvPicPr>
        <xdr:cNvPr id="7" name="그림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a:stretch>
          <a:fillRect/>
        </a:stretch>
      </xdr:blipFill>
      <xdr:spPr>
        <a:xfrm>
          <a:off x="865910" y="4623955"/>
          <a:ext cx="2467319" cy="419158"/>
        </a:xfrm>
        <a:prstGeom prst="rect">
          <a:avLst/>
        </a:prstGeom>
      </xdr:spPr>
    </xdr:pic>
    <xdr:clientData/>
  </xdr:twoCellAnchor>
  <xdr:twoCellAnchor editAs="oneCell">
    <xdr:from>
      <xdr:col>1</xdr:col>
      <xdr:colOff>168089</xdr:colOff>
      <xdr:row>10</xdr:row>
      <xdr:rowOff>661146</xdr:rowOff>
    </xdr:from>
    <xdr:to>
      <xdr:col>3</xdr:col>
      <xdr:colOff>325238</xdr:colOff>
      <xdr:row>10</xdr:row>
      <xdr:rowOff>918357</xdr:rowOff>
    </xdr:to>
    <xdr:pic>
      <xdr:nvPicPr>
        <xdr:cNvPr id="8" name="그림 7">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3"/>
        <a:stretch>
          <a:fillRect/>
        </a:stretch>
      </xdr:blipFill>
      <xdr:spPr>
        <a:xfrm>
          <a:off x="851648" y="4258234"/>
          <a:ext cx="1905266" cy="2572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fccc365.sharepoint.com/Temp/_AZTMP0_/1&#52264;%20&#45800;&#50948;&#44592;&#44036;_24.02.20_&#44208;&#44284;&#47932;%20&#51473;&#44036;%20&#52712;&#54633;%20&#51088;&#473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02.20_Inlet"/>
      <sheetName val="24.02.20_Outlet"/>
      <sheetName val="24.02.20_측정유량 및 농도"/>
    </sheetNames>
    <sheetDataSet>
      <sheetData sheetId="0">
        <row r="12">
          <cell r="D12">
            <v>45342</v>
          </cell>
          <cell r="E12">
            <v>0.43907407407407406</v>
          </cell>
        </row>
        <row r="13">
          <cell r="D13">
            <v>45342</v>
          </cell>
          <cell r="E13">
            <v>0.4397685185185185</v>
          </cell>
        </row>
        <row r="14">
          <cell r="D14">
            <v>45342</v>
          </cell>
          <cell r="E14">
            <v>0.44046296296296295</v>
          </cell>
        </row>
        <row r="15">
          <cell r="D15">
            <v>45342</v>
          </cell>
          <cell r="E15">
            <v>0.44115740740740739</v>
          </cell>
        </row>
        <row r="16">
          <cell r="D16">
            <v>45342</v>
          </cell>
          <cell r="E16">
            <v>0.44185185185185183</v>
          </cell>
        </row>
        <row r="17">
          <cell r="D17">
            <v>45342</v>
          </cell>
          <cell r="E17">
            <v>0.44254629629629627</v>
          </cell>
        </row>
        <row r="18">
          <cell r="D18">
            <v>45342</v>
          </cell>
          <cell r="E18">
            <v>0.44324074074074077</v>
          </cell>
        </row>
        <row r="19">
          <cell r="D19">
            <v>45342</v>
          </cell>
          <cell r="E19">
            <v>0.44393518518518521</v>
          </cell>
        </row>
        <row r="20">
          <cell r="D20">
            <v>45342</v>
          </cell>
          <cell r="E20">
            <v>0.44462962962962965</v>
          </cell>
        </row>
        <row r="21">
          <cell r="D21">
            <v>45342</v>
          </cell>
          <cell r="E21">
            <v>0.44532407407407409</v>
          </cell>
        </row>
        <row r="22">
          <cell r="D22">
            <v>45342</v>
          </cell>
          <cell r="E22">
            <v>0.44601851851851854</v>
          </cell>
        </row>
        <row r="23">
          <cell r="D23">
            <v>45342</v>
          </cell>
          <cell r="E23">
            <v>0.44671296296296298</v>
          </cell>
        </row>
        <row r="24">
          <cell r="D24">
            <v>45342</v>
          </cell>
          <cell r="E24">
            <v>0.44740740740740742</v>
          </cell>
        </row>
        <row r="25">
          <cell r="D25">
            <v>45342</v>
          </cell>
          <cell r="E25">
            <v>0.44810185185185186</v>
          </cell>
        </row>
        <row r="26">
          <cell r="D26">
            <v>45342</v>
          </cell>
          <cell r="E26">
            <v>0.4487962962962963</v>
          </cell>
        </row>
        <row r="27">
          <cell r="D27">
            <v>45342</v>
          </cell>
          <cell r="E27">
            <v>0.44949074074074075</v>
          </cell>
        </row>
        <row r="28">
          <cell r="D28">
            <v>45342</v>
          </cell>
          <cell r="E28">
            <v>0.45018518518518519</v>
          </cell>
        </row>
        <row r="29">
          <cell r="D29">
            <v>45342</v>
          </cell>
          <cell r="E29">
            <v>0.45087962962962963</v>
          </cell>
        </row>
        <row r="30">
          <cell r="D30">
            <v>45342</v>
          </cell>
          <cell r="E30">
            <v>0.45157407407407407</v>
          </cell>
        </row>
        <row r="31">
          <cell r="D31">
            <v>45342</v>
          </cell>
          <cell r="E31">
            <v>0.45226851851851851</v>
          </cell>
        </row>
        <row r="32">
          <cell r="D32">
            <v>45342</v>
          </cell>
          <cell r="E32">
            <v>0.45296296296296296</v>
          </cell>
        </row>
        <row r="33">
          <cell r="D33">
            <v>45342</v>
          </cell>
          <cell r="E33">
            <v>0.4536574074074074</v>
          </cell>
        </row>
        <row r="34">
          <cell r="D34">
            <v>45342</v>
          </cell>
          <cell r="E34">
            <v>0.45435185185185184</v>
          </cell>
        </row>
        <row r="35">
          <cell r="D35">
            <v>45342</v>
          </cell>
          <cell r="E35">
            <v>0.45504629629629628</v>
          </cell>
        </row>
        <row r="36">
          <cell r="D36">
            <v>45342</v>
          </cell>
          <cell r="E36">
            <v>0.45574074074074072</v>
          </cell>
        </row>
        <row r="37">
          <cell r="D37">
            <v>45342</v>
          </cell>
          <cell r="E37">
            <v>0.45643518518518517</v>
          </cell>
        </row>
        <row r="38">
          <cell r="D38">
            <v>45342</v>
          </cell>
          <cell r="E38">
            <v>0.45712962962962961</v>
          </cell>
        </row>
        <row r="39">
          <cell r="D39">
            <v>45342</v>
          </cell>
          <cell r="E39">
            <v>0.45782407407407405</v>
          </cell>
        </row>
        <row r="40">
          <cell r="D40">
            <v>45342</v>
          </cell>
          <cell r="E40">
            <v>0.45851851851851849</v>
          </cell>
        </row>
        <row r="41">
          <cell r="D41">
            <v>45342</v>
          </cell>
          <cell r="E41">
            <v>0.45921296296296299</v>
          </cell>
        </row>
        <row r="42">
          <cell r="D42">
            <v>45342</v>
          </cell>
          <cell r="E42">
            <v>0.45990740740740743</v>
          </cell>
        </row>
        <row r="43">
          <cell r="D43">
            <v>45342</v>
          </cell>
          <cell r="E43">
            <v>0.46060185185185187</v>
          </cell>
        </row>
        <row r="44">
          <cell r="D44">
            <v>45342</v>
          </cell>
          <cell r="E44">
            <v>0.46129629629629632</v>
          </cell>
        </row>
        <row r="45">
          <cell r="D45">
            <v>45342</v>
          </cell>
          <cell r="E45">
            <v>0.46199074074074076</v>
          </cell>
        </row>
        <row r="46">
          <cell r="D46">
            <v>45342</v>
          </cell>
          <cell r="E46">
            <v>0.4626851851851852</v>
          </cell>
        </row>
        <row r="47">
          <cell r="D47">
            <v>45342</v>
          </cell>
          <cell r="E47">
            <v>0.46337962962962964</v>
          </cell>
        </row>
        <row r="48">
          <cell r="D48">
            <v>45342</v>
          </cell>
          <cell r="E48">
            <v>0.46407407407407408</v>
          </cell>
        </row>
        <row r="49">
          <cell r="D49">
            <v>45342</v>
          </cell>
          <cell r="E49">
            <v>0.46476851851851853</v>
          </cell>
        </row>
        <row r="50">
          <cell r="D50">
            <v>45342</v>
          </cell>
          <cell r="E50">
            <v>0.46546296296296297</v>
          </cell>
        </row>
        <row r="51">
          <cell r="D51">
            <v>45342</v>
          </cell>
          <cell r="E51">
            <v>0.46615740740740741</v>
          </cell>
        </row>
        <row r="52">
          <cell r="D52">
            <v>45342</v>
          </cell>
          <cell r="E52">
            <v>0.46685185185185185</v>
          </cell>
        </row>
        <row r="53">
          <cell r="D53">
            <v>45342</v>
          </cell>
          <cell r="E53">
            <v>0.46754629629629629</v>
          </cell>
        </row>
        <row r="54">
          <cell r="D54">
            <v>45342</v>
          </cell>
          <cell r="E54">
            <v>0.46824074074074074</v>
          </cell>
        </row>
        <row r="55">
          <cell r="D55">
            <v>45342</v>
          </cell>
          <cell r="E55">
            <v>0.46893518518518518</v>
          </cell>
        </row>
        <row r="56">
          <cell r="D56">
            <v>45342</v>
          </cell>
          <cell r="E56">
            <v>0.46962962962962962</v>
          </cell>
        </row>
        <row r="57">
          <cell r="D57">
            <v>45342</v>
          </cell>
          <cell r="E57">
            <v>0.47032407407407406</v>
          </cell>
        </row>
        <row r="58">
          <cell r="D58">
            <v>45342</v>
          </cell>
          <cell r="E58">
            <v>0.4710185185185185</v>
          </cell>
        </row>
        <row r="59">
          <cell r="D59">
            <v>45342</v>
          </cell>
          <cell r="E59">
            <v>0.47171296296296295</v>
          </cell>
        </row>
        <row r="60">
          <cell r="D60">
            <v>45342</v>
          </cell>
          <cell r="E60">
            <v>0.47240740740740739</v>
          </cell>
        </row>
        <row r="61">
          <cell r="D61">
            <v>45342</v>
          </cell>
          <cell r="E61">
            <v>0.47310185185185183</v>
          </cell>
        </row>
        <row r="62">
          <cell r="D62">
            <v>45342</v>
          </cell>
          <cell r="E62">
            <v>0.47379629629629627</v>
          </cell>
        </row>
        <row r="63">
          <cell r="D63">
            <v>45342</v>
          </cell>
          <cell r="E63">
            <v>0.47449074074074077</v>
          </cell>
        </row>
        <row r="64">
          <cell r="D64">
            <v>45342</v>
          </cell>
          <cell r="E64">
            <v>0.47518518518518521</v>
          </cell>
        </row>
        <row r="65">
          <cell r="D65">
            <v>45342</v>
          </cell>
          <cell r="E65">
            <v>0.47587962962962965</v>
          </cell>
        </row>
        <row r="66">
          <cell r="D66">
            <v>45342</v>
          </cell>
          <cell r="E66">
            <v>0.47657407407407409</v>
          </cell>
        </row>
        <row r="67">
          <cell r="D67">
            <v>45342</v>
          </cell>
          <cell r="E67">
            <v>0.47726851851851854</v>
          </cell>
        </row>
        <row r="68">
          <cell r="D68">
            <v>45342</v>
          </cell>
          <cell r="E68">
            <v>0.47796296296296298</v>
          </cell>
        </row>
        <row r="69">
          <cell r="D69">
            <v>45342</v>
          </cell>
          <cell r="E69">
            <v>0.47865740740740742</v>
          </cell>
        </row>
        <row r="70">
          <cell r="D70">
            <v>45342</v>
          </cell>
          <cell r="E70">
            <v>0.47935185185185186</v>
          </cell>
        </row>
        <row r="71">
          <cell r="D71">
            <v>45342</v>
          </cell>
          <cell r="E71">
            <v>0.4800462962962963</v>
          </cell>
        </row>
        <row r="72">
          <cell r="D72">
            <v>45342</v>
          </cell>
          <cell r="E72">
            <v>0.48074074074074075</v>
          </cell>
        </row>
        <row r="73">
          <cell r="D73">
            <v>45342</v>
          </cell>
          <cell r="E73">
            <v>0.48143518518518519</v>
          </cell>
        </row>
        <row r="74">
          <cell r="D74">
            <v>45342</v>
          </cell>
          <cell r="E74">
            <v>0.48212962962962963</v>
          </cell>
        </row>
        <row r="75">
          <cell r="D75">
            <v>45342</v>
          </cell>
          <cell r="E75">
            <v>0.48282407407407407</v>
          </cell>
        </row>
        <row r="76">
          <cell r="D76">
            <v>45342</v>
          </cell>
          <cell r="E76">
            <v>0.48351851851851851</v>
          </cell>
        </row>
        <row r="77">
          <cell r="D77">
            <v>45342</v>
          </cell>
          <cell r="E77">
            <v>0.48421296296296296</v>
          </cell>
        </row>
        <row r="78">
          <cell r="D78">
            <v>45342</v>
          </cell>
          <cell r="E78">
            <v>0.4849074074074074</v>
          </cell>
        </row>
        <row r="79">
          <cell r="D79">
            <v>45342</v>
          </cell>
          <cell r="E79">
            <v>0.48560185185185184</v>
          </cell>
        </row>
        <row r="80">
          <cell r="D80">
            <v>45342</v>
          </cell>
          <cell r="E80">
            <v>0.48629629629629628</v>
          </cell>
        </row>
        <row r="81">
          <cell r="D81">
            <v>45342</v>
          </cell>
          <cell r="E81">
            <v>0.48699074074074072</v>
          </cell>
        </row>
        <row r="82">
          <cell r="D82">
            <v>45342</v>
          </cell>
          <cell r="E82">
            <v>0.48768518518518517</v>
          </cell>
        </row>
        <row r="83">
          <cell r="D83">
            <v>45342</v>
          </cell>
          <cell r="E83">
            <v>0.48837962962962961</v>
          </cell>
        </row>
        <row r="84">
          <cell r="D84">
            <v>45342</v>
          </cell>
          <cell r="E84">
            <v>0.48907407407407405</v>
          </cell>
        </row>
        <row r="85">
          <cell r="D85">
            <v>45342</v>
          </cell>
          <cell r="E85">
            <v>0.48976851851851849</v>
          </cell>
        </row>
        <row r="86">
          <cell r="D86">
            <v>45342</v>
          </cell>
          <cell r="E86">
            <v>0.49046296296296299</v>
          </cell>
        </row>
        <row r="87">
          <cell r="D87">
            <v>45342</v>
          </cell>
          <cell r="E87">
            <v>0.49115740740740743</v>
          </cell>
        </row>
        <row r="88">
          <cell r="D88">
            <v>45342</v>
          </cell>
          <cell r="E88">
            <v>0.49185185185185187</v>
          </cell>
        </row>
        <row r="89">
          <cell r="D89">
            <v>45342</v>
          </cell>
          <cell r="E89">
            <v>0.49254629629629632</v>
          </cell>
        </row>
        <row r="90">
          <cell r="D90">
            <v>45342</v>
          </cell>
          <cell r="E90">
            <v>0.49324074074074076</v>
          </cell>
        </row>
        <row r="91">
          <cell r="D91">
            <v>45342</v>
          </cell>
          <cell r="E91">
            <v>0.4939351851851852</v>
          </cell>
        </row>
        <row r="92">
          <cell r="D92">
            <v>45342</v>
          </cell>
          <cell r="E92">
            <v>0.49462962962962964</v>
          </cell>
        </row>
        <row r="93">
          <cell r="D93">
            <v>45342</v>
          </cell>
          <cell r="E93">
            <v>0.49532407407407408</v>
          </cell>
        </row>
        <row r="94">
          <cell r="D94">
            <v>45342</v>
          </cell>
          <cell r="E94">
            <v>0.49601851851851853</v>
          </cell>
        </row>
        <row r="95">
          <cell r="D95">
            <v>45342</v>
          </cell>
          <cell r="E95">
            <v>0.49671296296296297</v>
          </cell>
        </row>
        <row r="96">
          <cell r="D96">
            <v>45342</v>
          </cell>
          <cell r="E96">
            <v>0.49740740740740741</v>
          </cell>
        </row>
        <row r="97">
          <cell r="D97">
            <v>45342</v>
          </cell>
          <cell r="E97">
            <v>0.49810185185185185</v>
          </cell>
        </row>
        <row r="98">
          <cell r="D98">
            <v>45342</v>
          </cell>
          <cell r="E98">
            <v>0.49879629629629629</v>
          </cell>
        </row>
        <row r="99">
          <cell r="D99">
            <v>45342</v>
          </cell>
          <cell r="E99">
            <v>0.49949074074074074</v>
          </cell>
        </row>
        <row r="100">
          <cell r="D100">
            <v>45342</v>
          </cell>
          <cell r="E100">
            <v>0.50018518518518518</v>
          </cell>
        </row>
        <row r="101">
          <cell r="D101">
            <v>45342</v>
          </cell>
          <cell r="E101">
            <v>0.50087962962962962</v>
          </cell>
        </row>
        <row r="102">
          <cell r="D102">
            <v>45342</v>
          </cell>
          <cell r="E102">
            <v>0.50157407407407406</v>
          </cell>
        </row>
        <row r="103">
          <cell r="D103">
            <v>45342</v>
          </cell>
          <cell r="E103">
            <v>0.5022685185185185</v>
          </cell>
        </row>
        <row r="104">
          <cell r="D104">
            <v>45342</v>
          </cell>
          <cell r="E104">
            <v>0.50296296296296295</v>
          </cell>
        </row>
        <row r="105">
          <cell r="D105">
            <v>45342</v>
          </cell>
          <cell r="E105">
            <v>0.50365740740740739</v>
          </cell>
        </row>
        <row r="106">
          <cell r="D106">
            <v>45342</v>
          </cell>
          <cell r="E106">
            <v>0.50435185185185183</v>
          </cell>
        </row>
        <row r="107">
          <cell r="D107">
            <v>45342</v>
          </cell>
          <cell r="E107">
            <v>0.50504629629629627</v>
          </cell>
        </row>
        <row r="108">
          <cell r="D108">
            <v>45342</v>
          </cell>
          <cell r="E108">
            <v>0.50574074074074071</v>
          </cell>
        </row>
        <row r="109">
          <cell r="D109">
            <v>45342</v>
          </cell>
          <cell r="E109">
            <v>0.50643518518518515</v>
          </cell>
        </row>
        <row r="110">
          <cell r="D110">
            <v>45342</v>
          </cell>
          <cell r="E110">
            <v>0.5071296296296296</v>
          </cell>
        </row>
        <row r="111">
          <cell r="D111">
            <v>45342</v>
          </cell>
          <cell r="E111">
            <v>0.50782407407407404</v>
          </cell>
        </row>
        <row r="112">
          <cell r="D112">
            <v>45342</v>
          </cell>
          <cell r="E112">
            <v>0.50851851851851848</v>
          </cell>
        </row>
        <row r="113">
          <cell r="D113">
            <v>45342</v>
          </cell>
          <cell r="E113">
            <v>0.50921296296296292</v>
          </cell>
        </row>
        <row r="114">
          <cell r="D114">
            <v>45342</v>
          </cell>
          <cell r="E114">
            <v>0.50990740740740736</v>
          </cell>
        </row>
        <row r="115">
          <cell r="D115">
            <v>45342</v>
          </cell>
          <cell r="E115">
            <v>0.51060185185185181</v>
          </cell>
        </row>
        <row r="116">
          <cell r="D116">
            <v>45342</v>
          </cell>
          <cell r="E116">
            <v>0.51129629629629625</v>
          </cell>
        </row>
        <row r="117">
          <cell r="D117">
            <v>45342</v>
          </cell>
          <cell r="E117">
            <v>0.51199074074074069</v>
          </cell>
        </row>
        <row r="118">
          <cell r="D118">
            <v>45342</v>
          </cell>
          <cell r="E118">
            <v>0.51268518518518513</v>
          </cell>
        </row>
        <row r="119">
          <cell r="D119">
            <v>45342</v>
          </cell>
          <cell r="E119">
            <v>0.51337962962962957</v>
          </cell>
        </row>
        <row r="120">
          <cell r="D120">
            <v>45342</v>
          </cell>
          <cell r="E120">
            <v>0.51407407407407413</v>
          </cell>
        </row>
        <row r="121">
          <cell r="D121">
            <v>45342</v>
          </cell>
          <cell r="E121">
            <v>0.51476851851851857</v>
          </cell>
        </row>
        <row r="122">
          <cell r="D122">
            <v>45342</v>
          </cell>
          <cell r="E122">
            <v>0.51546296296296301</v>
          </cell>
        </row>
        <row r="123">
          <cell r="D123">
            <v>45342</v>
          </cell>
          <cell r="E123">
            <v>0.51615740740740745</v>
          </cell>
        </row>
        <row r="124">
          <cell r="D124">
            <v>45342</v>
          </cell>
          <cell r="E124">
            <v>0.5168518518518519</v>
          </cell>
        </row>
        <row r="125">
          <cell r="D125">
            <v>45342</v>
          </cell>
          <cell r="E125">
            <v>0.51754629629629634</v>
          </cell>
        </row>
        <row r="126">
          <cell r="D126">
            <v>45342</v>
          </cell>
          <cell r="E126">
            <v>0.51824074074074078</v>
          </cell>
        </row>
        <row r="127">
          <cell r="D127">
            <v>45342</v>
          </cell>
          <cell r="E127">
            <v>0.51893518518518522</v>
          </cell>
        </row>
        <row r="128">
          <cell r="D128">
            <v>45342</v>
          </cell>
          <cell r="E128">
            <v>0.51962962962962966</v>
          </cell>
        </row>
        <row r="129">
          <cell r="D129">
            <v>45342</v>
          </cell>
          <cell r="E129">
            <v>0.52032407407407411</v>
          </cell>
        </row>
        <row r="130">
          <cell r="D130">
            <v>45342</v>
          </cell>
          <cell r="E130">
            <v>0.52101851851851855</v>
          </cell>
        </row>
        <row r="131">
          <cell r="D131">
            <v>45342</v>
          </cell>
          <cell r="E131">
            <v>0.52171296296296299</v>
          </cell>
        </row>
        <row r="132">
          <cell r="D132">
            <v>45342</v>
          </cell>
          <cell r="E132">
            <v>0.52240740740740743</v>
          </cell>
        </row>
        <row r="133">
          <cell r="D133">
            <v>45342</v>
          </cell>
          <cell r="E133">
            <v>0.52310185185185187</v>
          </cell>
        </row>
        <row r="134">
          <cell r="D134">
            <v>45342</v>
          </cell>
          <cell r="E134">
            <v>0.52379629629629632</v>
          </cell>
        </row>
        <row r="135">
          <cell r="D135">
            <v>45342</v>
          </cell>
          <cell r="E135">
            <v>0.52449074074074076</v>
          </cell>
        </row>
        <row r="136">
          <cell r="D136">
            <v>45342</v>
          </cell>
          <cell r="E136">
            <v>0.5251851851851852</v>
          </cell>
        </row>
        <row r="137">
          <cell r="D137">
            <v>45342</v>
          </cell>
          <cell r="E137">
            <v>0.52587962962962964</v>
          </cell>
        </row>
        <row r="138">
          <cell r="D138">
            <v>45342</v>
          </cell>
          <cell r="E138">
            <v>0.52657407407407408</v>
          </cell>
        </row>
        <row r="139">
          <cell r="D139">
            <v>45342</v>
          </cell>
          <cell r="E139">
            <v>0.52726851851851853</v>
          </cell>
        </row>
        <row r="140">
          <cell r="D140">
            <v>45342</v>
          </cell>
          <cell r="E140">
            <v>0.52796296296296297</v>
          </cell>
        </row>
        <row r="141">
          <cell r="D141">
            <v>45342</v>
          </cell>
          <cell r="E141">
            <v>0.52865740740740741</v>
          </cell>
        </row>
        <row r="142">
          <cell r="D142">
            <v>45342</v>
          </cell>
          <cell r="E142">
            <v>0.52935185185185185</v>
          </cell>
        </row>
        <row r="143">
          <cell r="D143">
            <v>45342</v>
          </cell>
          <cell r="E143">
            <v>0.53004629629629629</v>
          </cell>
        </row>
        <row r="144">
          <cell r="D144">
            <v>45342</v>
          </cell>
          <cell r="E144">
            <v>0.53074074074074074</v>
          </cell>
        </row>
        <row r="145">
          <cell r="D145">
            <v>45342</v>
          </cell>
          <cell r="E145">
            <v>0.53143518518518518</v>
          </cell>
        </row>
        <row r="146">
          <cell r="D146">
            <v>45342</v>
          </cell>
          <cell r="E146">
            <v>0.53212962962962962</v>
          </cell>
        </row>
        <row r="147">
          <cell r="D147">
            <v>45342</v>
          </cell>
          <cell r="E147">
            <v>0.53282407407407406</v>
          </cell>
        </row>
        <row r="148">
          <cell r="D148">
            <v>45342</v>
          </cell>
          <cell r="E148">
            <v>0.5335185185185185</v>
          </cell>
        </row>
        <row r="149">
          <cell r="D149">
            <v>45342</v>
          </cell>
          <cell r="E149">
            <v>0.53421296296296295</v>
          </cell>
        </row>
        <row r="150">
          <cell r="D150">
            <v>45342</v>
          </cell>
          <cell r="E150">
            <v>0.53490740740740739</v>
          </cell>
        </row>
        <row r="151">
          <cell r="D151">
            <v>45342</v>
          </cell>
          <cell r="E151">
            <v>0.53560185185185183</v>
          </cell>
        </row>
        <row r="152">
          <cell r="D152">
            <v>45342</v>
          </cell>
          <cell r="E152">
            <v>0.53629629629629627</v>
          </cell>
        </row>
        <row r="153">
          <cell r="D153">
            <v>45342</v>
          </cell>
          <cell r="E153">
            <v>0.53699074074074071</v>
          </cell>
        </row>
        <row r="154">
          <cell r="D154">
            <v>45342</v>
          </cell>
          <cell r="E154">
            <v>0.53768518518518515</v>
          </cell>
        </row>
        <row r="155">
          <cell r="D155">
            <v>45342</v>
          </cell>
          <cell r="E155">
            <v>0.5383796296296296</v>
          </cell>
        </row>
        <row r="156">
          <cell r="D156">
            <v>45342</v>
          </cell>
          <cell r="E156">
            <v>0.53907407407407404</v>
          </cell>
        </row>
        <row r="157">
          <cell r="D157">
            <v>45342</v>
          </cell>
          <cell r="E157">
            <v>0.53976851851851848</v>
          </cell>
        </row>
        <row r="158">
          <cell r="D158">
            <v>45342</v>
          </cell>
          <cell r="E158">
            <v>0.54046296296296292</v>
          </cell>
        </row>
        <row r="159">
          <cell r="D159">
            <v>45342</v>
          </cell>
          <cell r="E159">
            <v>0.54115740740740736</v>
          </cell>
        </row>
        <row r="160">
          <cell r="D160">
            <v>45342</v>
          </cell>
          <cell r="E160">
            <v>0.54185185185185181</v>
          </cell>
        </row>
        <row r="161">
          <cell r="D161">
            <v>45342</v>
          </cell>
          <cell r="E161">
            <v>0.54254629629629625</v>
          </cell>
        </row>
        <row r="162">
          <cell r="D162">
            <v>45342</v>
          </cell>
          <cell r="E162">
            <v>0.54324074074074069</v>
          </cell>
        </row>
        <row r="163">
          <cell r="D163">
            <v>45342</v>
          </cell>
          <cell r="E163">
            <v>0.54393518518518513</v>
          </cell>
        </row>
        <row r="164">
          <cell r="D164">
            <v>45342</v>
          </cell>
          <cell r="E164">
            <v>0.54462962962962957</v>
          </cell>
        </row>
        <row r="165">
          <cell r="D165">
            <v>45342</v>
          </cell>
          <cell r="E165">
            <v>0.54532407407407413</v>
          </cell>
        </row>
        <row r="166">
          <cell r="D166">
            <v>45342</v>
          </cell>
          <cell r="E166">
            <v>0.54601851851851857</v>
          </cell>
        </row>
        <row r="167">
          <cell r="D167">
            <v>45342</v>
          </cell>
          <cell r="E167">
            <v>0.54671296296296301</v>
          </cell>
        </row>
        <row r="168">
          <cell r="D168">
            <v>45342</v>
          </cell>
          <cell r="E168">
            <v>0.54740740740740745</v>
          </cell>
        </row>
        <row r="169">
          <cell r="D169">
            <v>45342</v>
          </cell>
          <cell r="E169">
            <v>0.5481018518518519</v>
          </cell>
        </row>
        <row r="170">
          <cell r="D170">
            <v>45342</v>
          </cell>
          <cell r="E170">
            <v>0.54879629629629634</v>
          </cell>
        </row>
        <row r="171">
          <cell r="D171">
            <v>45342</v>
          </cell>
          <cell r="E171">
            <v>0.54949074074074078</v>
          </cell>
        </row>
        <row r="172">
          <cell r="D172">
            <v>45342</v>
          </cell>
          <cell r="E172">
            <v>0.55018518518518522</v>
          </cell>
        </row>
        <row r="173">
          <cell r="D173">
            <v>45342</v>
          </cell>
          <cell r="E173">
            <v>0.55087962962962966</v>
          </cell>
        </row>
        <row r="174">
          <cell r="D174">
            <v>45342</v>
          </cell>
          <cell r="E174">
            <v>0.55157407407407411</v>
          </cell>
        </row>
        <row r="175">
          <cell r="D175">
            <v>45342</v>
          </cell>
          <cell r="E175">
            <v>0.55226851851851855</v>
          </cell>
        </row>
        <row r="176">
          <cell r="D176">
            <v>45342</v>
          </cell>
          <cell r="E176">
            <v>0.55296296296296299</v>
          </cell>
        </row>
        <row r="177">
          <cell r="D177">
            <v>45342</v>
          </cell>
          <cell r="E177">
            <v>0.55365740740740743</v>
          </cell>
        </row>
        <row r="178">
          <cell r="D178">
            <v>45342</v>
          </cell>
          <cell r="E178">
            <v>0.55435185185185187</v>
          </cell>
        </row>
        <row r="179">
          <cell r="D179">
            <v>45342</v>
          </cell>
          <cell r="E179">
            <v>0.55504629629629632</v>
          </cell>
        </row>
        <row r="180">
          <cell r="D180">
            <v>45342</v>
          </cell>
          <cell r="E180">
            <v>0.55574074074074076</v>
          </cell>
        </row>
        <row r="181">
          <cell r="D181">
            <v>45342</v>
          </cell>
          <cell r="E181">
            <v>0.5564351851851852</v>
          </cell>
        </row>
        <row r="182">
          <cell r="D182">
            <v>45342</v>
          </cell>
          <cell r="E182">
            <v>0.55712962962962964</v>
          </cell>
        </row>
        <row r="183">
          <cell r="D183">
            <v>45342</v>
          </cell>
          <cell r="E183">
            <v>0.55782407407407408</v>
          </cell>
        </row>
        <row r="184">
          <cell r="D184">
            <v>45342</v>
          </cell>
          <cell r="E184">
            <v>0.55851851851851853</v>
          </cell>
        </row>
        <row r="185">
          <cell r="D185">
            <v>45342</v>
          </cell>
          <cell r="E185">
            <v>0.55921296296296297</v>
          </cell>
        </row>
        <row r="186">
          <cell r="D186">
            <v>45342</v>
          </cell>
          <cell r="E186">
            <v>0.55990740740740741</v>
          </cell>
        </row>
        <row r="187">
          <cell r="D187">
            <v>45342</v>
          </cell>
          <cell r="E187">
            <v>0.56060185185185185</v>
          </cell>
        </row>
        <row r="188">
          <cell r="D188">
            <v>45342</v>
          </cell>
          <cell r="E188">
            <v>0.56129629629629629</v>
          </cell>
        </row>
        <row r="189">
          <cell r="D189">
            <v>45342</v>
          </cell>
          <cell r="E189">
            <v>0.56199074074074074</v>
          </cell>
        </row>
        <row r="190">
          <cell r="D190">
            <v>45342</v>
          </cell>
          <cell r="E190">
            <v>0.56268518518518518</v>
          </cell>
        </row>
        <row r="191">
          <cell r="D191">
            <v>45342</v>
          </cell>
          <cell r="E191">
            <v>0.56337962962962962</v>
          </cell>
        </row>
        <row r="192">
          <cell r="D192">
            <v>45342</v>
          </cell>
          <cell r="E192">
            <v>0.56407407407407406</v>
          </cell>
        </row>
        <row r="193">
          <cell r="D193">
            <v>45342</v>
          </cell>
          <cell r="E193">
            <v>0.5647685185185185</v>
          </cell>
        </row>
        <row r="194">
          <cell r="D194">
            <v>45342</v>
          </cell>
          <cell r="E194">
            <v>0.56546296296296295</v>
          </cell>
        </row>
        <row r="195">
          <cell r="D195">
            <v>45342</v>
          </cell>
          <cell r="E195">
            <v>0.56615740740740739</v>
          </cell>
        </row>
        <row r="196">
          <cell r="D196">
            <v>45342</v>
          </cell>
          <cell r="E196">
            <v>0.56685185185185183</v>
          </cell>
        </row>
        <row r="197">
          <cell r="D197">
            <v>45342</v>
          </cell>
          <cell r="E197">
            <v>0.56754629629629627</v>
          </cell>
        </row>
        <row r="198">
          <cell r="D198">
            <v>45342</v>
          </cell>
          <cell r="E198">
            <v>0.56824074074074071</v>
          </cell>
        </row>
        <row r="199">
          <cell r="D199">
            <v>45342</v>
          </cell>
          <cell r="E199">
            <v>0.56893518518518515</v>
          </cell>
        </row>
        <row r="200">
          <cell r="D200">
            <v>45342</v>
          </cell>
          <cell r="E200">
            <v>0.5696296296296296</v>
          </cell>
        </row>
        <row r="201">
          <cell r="D201">
            <v>45342</v>
          </cell>
          <cell r="E201">
            <v>0.57032407407407404</v>
          </cell>
        </row>
        <row r="202">
          <cell r="D202">
            <v>45342</v>
          </cell>
          <cell r="E202">
            <v>0.57101851851851848</v>
          </cell>
        </row>
        <row r="203">
          <cell r="D203">
            <v>45342</v>
          </cell>
          <cell r="E203">
            <v>0.57171296296296292</v>
          </cell>
        </row>
        <row r="204">
          <cell r="D204">
            <v>45342</v>
          </cell>
          <cell r="E204">
            <v>0.57240740740740736</v>
          </cell>
        </row>
        <row r="205">
          <cell r="D205">
            <v>45342</v>
          </cell>
          <cell r="E205">
            <v>0.57310185185185181</v>
          </cell>
        </row>
        <row r="206">
          <cell r="D206">
            <v>45342</v>
          </cell>
          <cell r="E206">
            <v>0.57379629629629625</v>
          </cell>
        </row>
        <row r="207">
          <cell r="D207">
            <v>45342</v>
          </cell>
          <cell r="E207">
            <v>0.57449074074074069</v>
          </cell>
        </row>
        <row r="208">
          <cell r="D208">
            <v>45342</v>
          </cell>
          <cell r="E208">
            <v>0.57518518518518513</v>
          </cell>
        </row>
        <row r="209">
          <cell r="D209">
            <v>45342</v>
          </cell>
          <cell r="E209">
            <v>0.57587962962962957</v>
          </cell>
        </row>
        <row r="210">
          <cell r="D210">
            <v>45342</v>
          </cell>
          <cell r="E210">
            <v>0.57657407407407413</v>
          </cell>
        </row>
        <row r="211">
          <cell r="D211">
            <v>45342</v>
          </cell>
          <cell r="E211">
            <v>0.57726851851851857</v>
          </cell>
        </row>
        <row r="212">
          <cell r="D212">
            <v>45342</v>
          </cell>
          <cell r="E212">
            <v>0.57796296296296301</v>
          </cell>
        </row>
        <row r="213">
          <cell r="D213">
            <v>45342</v>
          </cell>
          <cell r="E213">
            <v>0.57865740740740745</v>
          </cell>
        </row>
        <row r="214">
          <cell r="D214">
            <v>45342</v>
          </cell>
          <cell r="E214">
            <v>0.5793518518518519</v>
          </cell>
        </row>
        <row r="215">
          <cell r="D215">
            <v>45342</v>
          </cell>
          <cell r="E215">
            <v>0.58004629629629634</v>
          </cell>
        </row>
        <row r="216">
          <cell r="D216">
            <v>45342</v>
          </cell>
          <cell r="E216">
            <v>0.58074074074074078</v>
          </cell>
        </row>
        <row r="217">
          <cell r="D217">
            <v>45342</v>
          </cell>
          <cell r="E217">
            <v>0.58143518518518522</v>
          </cell>
        </row>
        <row r="218">
          <cell r="D218">
            <v>45342</v>
          </cell>
          <cell r="E218">
            <v>0.58212962962962966</v>
          </cell>
        </row>
        <row r="219">
          <cell r="D219">
            <v>45342</v>
          </cell>
          <cell r="E219">
            <v>0.58282407407407411</v>
          </cell>
        </row>
        <row r="220">
          <cell r="D220">
            <v>45342</v>
          </cell>
          <cell r="E220">
            <v>0.58351851851851855</v>
          </cell>
        </row>
        <row r="221">
          <cell r="D221">
            <v>45342</v>
          </cell>
          <cell r="E221">
            <v>0.58421296296296299</v>
          </cell>
        </row>
        <row r="222">
          <cell r="D222">
            <v>45342</v>
          </cell>
          <cell r="E222">
            <v>0.58490740740740743</v>
          </cell>
        </row>
        <row r="223">
          <cell r="D223">
            <v>45342</v>
          </cell>
          <cell r="E223">
            <v>0.58560185185185187</v>
          </cell>
        </row>
        <row r="224">
          <cell r="D224">
            <v>45342</v>
          </cell>
          <cell r="E224">
            <v>0.58629629629629632</v>
          </cell>
        </row>
        <row r="225">
          <cell r="D225">
            <v>45342</v>
          </cell>
          <cell r="E225">
            <v>0.58699074074074076</v>
          </cell>
        </row>
        <row r="226">
          <cell r="D226">
            <v>45342</v>
          </cell>
          <cell r="E226">
            <v>0.5876851851851852</v>
          </cell>
        </row>
        <row r="227">
          <cell r="D227">
            <v>45342</v>
          </cell>
          <cell r="E227">
            <v>0.58837962962962964</v>
          </cell>
        </row>
        <row r="228">
          <cell r="D228">
            <v>45342</v>
          </cell>
          <cell r="E228">
            <v>0.58907407407407408</v>
          </cell>
        </row>
        <row r="229">
          <cell r="D229">
            <v>45342</v>
          </cell>
          <cell r="E229">
            <v>0.58976851851851853</v>
          </cell>
        </row>
        <row r="230">
          <cell r="D230">
            <v>45342</v>
          </cell>
          <cell r="E230">
            <v>0.59046296296296297</v>
          </cell>
        </row>
        <row r="231">
          <cell r="D231">
            <v>45342</v>
          </cell>
          <cell r="E231">
            <v>0.59115740740740741</v>
          </cell>
        </row>
        <row r="232">
          <cell r="D232">
            <v>45342</v>
          </cell>
          <cell r="E232">
            <v>0.59185185185185185</v>
          </cell>
        </row>
        <row r="233">
          <cell r="D233">
            <v>45342</v>
          </cell>
          <cell r="E233">
            <v>0.59254629629629629</v>
          </cell>
        </row>
        <row r="234">
          <cell r="D234">
            <v>45342</v>
          </cell>
          <cell r="E234">
            <v>0.59324074074074074</v>
          </cell>
        </row>
        <row r="235">
          <cell r="D235">
            <v>45342</v>
          </cell>
          <cell r="E235">
            <v>0.59393518518518518</v>
          </cell>
        </row>
        <row r="236">
          <cell r="D236">
            <v>45342</v>
          </cell>
          <cell r="E236">
            <v>0.59462962962962962</v>
          </cell>
        </row>
        <row r="237">
          <cell r="D237">
            <v>45342</v>
          </cell>
          <cell r="E237">
            <v>0.59532407407407406</v>
          </cell>
        </row>
        <row r="238">
          <cell r="D238">
            <v>45342</v>
          </cell>
          <cell r="E238">
            <v>0.5960185185185185</v>
          </cell>
        </row>
        <row r="239">
          <cell r="D239">
            <v>45342</v>
          </cell>
          <cell r="E239">
            <v>0.59671296296296295</v>
          </cell>
        </row>
        <row r="240">
          <cell r="D240">
            <v>45342</v>
          </cell>
          <cell r="E240">
            <v>0.59740740740740739</v>
          </cell>
        </row>
        <row r="241">
          <cell r="D241">
            <v>45342</v>
          </cell>
          <cell r="E241">
            <v>0.59810185185185183</v>
          </cell>
        </row>
        <row r="242">
          <cell r="D242">
            <v>45342</v>
          </cell>
          <cell r="E242">
            <v>0.59879629629629627</v>
          </cell>
        </row>
        <row r="243">
          <cell r="D243">
            <v>45342</v>
          </cell>
          <cell r="E243">
            <v>0.59949074074074071</v>
          </cell>
        </row>
        <row r="244">
          <cell r="D244">
            <v>45342</v>
          </cell>
          <cell r="E244">
            <v>0.60018518518518515</v>
          </cell>
        </row>
        <row r="245">
          <cell r="D245">
            <v>45342</v>
          </cell>
          <cell r="E245">
            <v>0.6008796296296296</v>
          </cell>
        </row>
        <row r="246">
          <cell r="D246">
            <v>45342</v>
          </cell>
          <cell r="E246">
            <v>0.60157407407407404</v>
          </cell>
        </row>
        <row r="247">
          <cell r="D247">
            <v>45342</v>
          </cell>
          <cell r="E247">
            <v>0.60226851851851848</v>
          </cell>
        </row>
        <row r="248">
          <cell r="D248">
            <v>45342</v>
          </cell>
          <cell r="E248">
            <v>0.60296296296296292</v>
          </cell>
        </row>
        <row r="249">
          <cell r="D249">
            <v>45342</v>
          </cell>
          <cell r="E249">
            <v>0.60365740740740736</v>
          </cell>
        </row>
        <row r="250">
          <cell r="D250">
            <v>45342</v>
          </cell>
          <cell r="E250">
            <v>0.60435185185185181</v>
          </cell>
        </row>
        <row r="251">
          <cell r="D251">
            <v>45342</v>
          </cell>
          <cell r="E251">
            <v>0.60504629629629625</v>
          </cell>
        </row>
        <row r="252">
          <cell r="D252">
            <v>45342</v>
          </cell>
          <cell r="E252">
            <v>0.60574074074074069</v>
          </cell>
        </row>
        <row r="253">
          <cell r="D253">
            <v>45342</v>
          </cell>
          <cell r="E253">
            <v>0.60643518518518513</v>
          </cell>
        </row>
        <row r="254">
          <cell r="D254">
            <v>45342</v>
          </cell>
          <cell r="E254">
            <v>0.60712962962962957</v>
          </cell>
        </row>
        <row r="255">
          <cell r="D255">
            <v>45342</v>
          </cell>
          <cell r="E255">
            <v>0.60782407407407413</v>
          </cell>
        </row>
        <row r="256">
          <cell r="D256">
            <v>45342</v>
          </cell>
          <cell r="E256">
            <v>0.60851851851851857</v>
          </cell>
        </row>
        <row r="257">
          <cell r="D257">
            <v>45342</v>
          </cell>
          <cell r="E257">
            <v>0.60921296296296301</v>
          </cell>
        </row>
        <row r="258">
          <cell r="D258">
            <v>45342</v>
          </cell>
          <cell r="E258">
            <v>0.60990740740740745</v>
          </cell>
        </row>
        <row r="259">
          <cell r="D259">
            <v>45342</v>
          </cell>
          <cell r="E259">
            <v>0.6106018518518519</v>
          </cell>
        </row>
        <row r="260">
          <cell r="D260">
            <v>45342</v>
          </cell>
          <cell r="E260">
            <v>0.61129629629629634</v>
          </cell>
        </row>
        <row r="261">
          <cell r="D261">
            <v>45342</v>
          </cell>
          <cell r="E261">
            <v>0.61199074074074078</v>
          </cell>
        </row>
        <row r="262">
          <cell r="D262">
            <v>45342</v>
          </cell>
          <cell r="E262">
            <v>0.61268518518518522</v>
          </cell>
        </row>
        <row r="263">
          <cell r="D263">
            <v>45342</v>
          </cell>
          <cell r="E263">
            <v>0.61337962962962966</v>
          </cell>
        </row>
        <row r="264">
          <cell r="D264">
            <v>45342</v>
          </cell>
          <cell r="E264">
            <v>0.61407407407407411</v>
          </cell>
        </row>
        <row r="265">
          <cell r="D265">
            <v>45342</v>
          </cell>
          <cell r="E265">
            <v>0.61476851851851855</v>
          </cell>
        </row>
        <row r="266">
          <cell r="D266">
            <v>45342</v>
          </cell>
          <cell r="E266">
            <v>0.61546296296296299</v>
          </cell>
        </row>
        <row r="267">
          <cell r="D267">
            <v>45342</v>
          </cell>
          <cell r="E267">
            <v>0.61615740740740743</v>
          </cell>
        </row>
        <row r="268">
          <cell r="D268">
            <v>45342</v>
          </cell>
          <cell r="E268">
            <v>0.61685185185185187</v>
          </cell>
        </row>
        <row r="269">
          <cell r="D269">
            <v>45342</v>
          </cell>
          <cell r="E269">
            <v>0.61754629629629632</v>
          </cell>
        </row>
        <row r="270">
          <cell r="D270">
            <v>45342</v>
          </cell>
          <cell r="E270">
            <v>0.61824074074074076</v>
          </cell>
        </row>
        <row r="271">
          <cell r="D271">
            <v>45342</v>
          </cell>
          <cell r="E271">
            <v>0.6189351851851852</v>
          </cell>
        </row>
        <row r="272">
          <cell r="D272">
            <v>45342</v>
          </cell>
          <cell r="E272">
            <v>0.61962962962962964</v>
          </cell>
        </row>
        <row r="273">
          <cell r="D273">
            <v>45342</v>
          </cell>
          <cell r="E273">
            <v>0.62032407407407408</v>
          </cell>
        </row>
        <row r="274">
          <cell r="D274">
            <v>45342</v>
          </cell>
          <cell r="E274">
            <v>0.62101851851851853</v>
          </cell>
        </row>
        <row r="275">
          <cell r="D275">
            <v>45342</v>
          </cell>
          <cell r="E275">
            <v>0.62171296296296297</v>
          </cell>
        </row>
        <row r="276">
          <cell r="D276">
            <v>45342</v>
          </cell>
          <cell r="E276">
            <v>0.62240740740740741</v>
          </cell>
        </row>
        <row r="277">
          <cell r="D277">
            <v>45342</v>
          </cell>
          <cell r="E277">
            <v>0.62310185185185185</v>
          </cell>
        </row>
        <row r="278">
          <cell r="D278">
            <v>45342</v>
          </cell>
          <cell r="E278">
            <v>0.62379629629629629</v>
          </cell>
        </row>
        <row r="279">
          <cell r="D279">
            <v>45342</v>
          </cell>
          <cell r="E279">
            <v>0.62449074074074074</v>
          </cell>
        </row>
        <row r="280">
          <cell r="D280">
            <v>45342</v>
          </cell>
          <cell r="E280">
            <v>0.62518518518518518</v>
          </cell>
        </row>
        <row r="281">
          <cell r="D281">
            <v>45342</v>
          </cell>
          <cell r="E281">
            <v>0.62587962962962962</v>
          </cell>
        </row>
        <row r="282">
          <cell r="D282">
            <v>45342</v>
          </cell>
          <cell r="E282">
            <v>0.62657407407407406</v>
          </cell>
        </row>
        <row r="283">
          <cell r="D283">
            <v>45342</v>
          </cell>
          <cell r="E283">
            <v>0.6272685185185185</v>
          </cell>
        </row>
        <row r="284">
          <cell r="D284">
            <v>45342</v>
          </cell>
          <cell r="E284">
            <v>0.62796296296296295</v>
          </cell>
        </row>
        <row r="285">
          <cell r="D285">
            <v>45342</v>
          </cell>
          <cell r="E285">
            <v>0.62865740740740739</v>
          </cell>
        </row>
        <row r="286">
          <cell r="D286">
            <v>45342</v>
          </cell>
          <cell r="E286">
            <v>0.62935185185185183</v>
          </cell>
        </row>
        <row r="287">
          <cell r="D287">
            <v>45342</v>
          </cell>
          <cell r="E287">
            <v>0.63004629629629627</v>
          </cell>
        </row>
        <row r="288">
          <cell r="D288">
            <v>45342</v>
          </cell>
          <cell r="E288">
            <v>0.63074074074074071</v>
          </cell>
        </row>
        <row r="289">
          <cell r="D289">
            <v>45342</v>
          </cell>
          <cell r="E289">
            <v>0.63143518518518515</v>
          </cell>
        </row>
        <row r="290">
          <cell r="D290">
            <v>45342</v>
          </cell>
          <cell r="E290">
            <v>0.6321296296296296</v>
          </cell>
        </row>
        <row r="291">
          <cell r="D291">
            <v>45342</v>
          </cell>
          <cell r="E291">
            <v>0.63282407407407404</v>
          </cell>
        </row>
        <row r="292">
          <cell r="D292">
            <v>45342</v>
          </cell>
          <cell r="E292">
            <v>0.63351851851851848</v>
          </cell>
        </row>
        <row r="293">
          <cell r="D293">
            <v>45342</v>
          </cell>
          <cell r="E293">
            <v>0.63421296296296292</v>
          </cell>
        </row>
        <row r="294">
          <cell r="D294">
            <v>45342</v>
          </cell>
          <cell r="E294">
            <v>0.63490740740740736</v>
          </cell>
        </row>
        <row r="295">
          <cell r="D295">
            <v>45342</v>
          </cell>
          <cell r="E295">
            <v>0.63560185185185181</v>
          </cell>
        </row>
        <row r="296">
          <cell r="D296">
            <v>45342</v>
          </cell>
          <cell r="E296">
            <v>0.63629629629629625</v>
          </cell>
        </row>
        <row r="297">
          <cell r="D297">
            <v>45342</v>
          </cell>
          <cell r="E297">
            <v>0.63699074074074069</v>
          </cell>
        </row>
        <row r="298">
          <cell r="D298">
            <v>45342</v>
          </cell>
          <cell r="E298">
            <v>0.63768518518518513</v>
          </cell>
        </row>
        <row r="299">
          <cell r="D299">
            <v>45342</v>
          </cell>
          <cell r="E299">
            <v>0.63837962962962957</v>
          </cell>
        </row>
        <row r="300">
          <cell r="D300">
            <v>45342</v>
          </cell>
          <cell r="E300">
            <v>0.63907407407407413</v>
          </cell>
        </row>
        <row r="301">
          <cell r="D301">
            <v>45342</v>
          </cell>
          <cell r="E301">
            <v>0.63976851851851857</v>
          </cell>
        </row>
        <row r="302">
          <cell r="D302">
            <v>45342</v>
          </cell>
          <cell r="E302">
            <v>0.64046296296296301</v>
          </cell>
        </row>
        <row r="303">
          <cell r="D303">
            <v>45342</v>
          </cell>
          <cell r="E303">
            <v>0.64115740740740745</v>
          </cell>
        </row>
        <row r="304">
          <cell r="D304">
            <v>45342</v>
          </cell>
          <cell r="E304">
            <v>0.6418518518518519</v>
          </cell>
        </row>
        <row r="305">
          <cell r="D305">
            <v>45342</v>
          </cell>
          <cell r="E305">
            <v>0.64254629629629634</v>
          </cell>
        </row>
        <row r="306">
          <cell r="D306">
            <v>45342</v>
          </cell>
          <cell r="E306">
            <v>0.64324074074074078</v>
          </cell>
        </row>
        <row r="307">
          <cell r="D307">
            <v>45342</v>
          </cell>
          <cell r="E307">
            <v>0.64393518518518522</v>
          </cell>
        </row>
        <row r="308">
          <cell r="D308">
            <v>45342</v>
          </cell>
          <cell r="E308">
            <v>0.64462962962962966</v>
          </cell>
        </row>
        <row r="309">
          <cell r="D309">
            <v>45342</v>
          </cell>
          <cell r="E309">
            <v>0.64532407407407411</v>
          </cell>
        </row>
        <row r="310">
          <cell r="D310">
            <v>45342</v>
          </cell>
          <cell r="E310">
            <v>0.64601851851851855</v>
          </cell>
        </row>
        <row r="311">
          <cell r="D311">
            <v>45342</v>
          </cell>
          <cell r="E311">
            <v>0.64671296296296299</v>
          </cell>
        </row>
        <row r="312">
          <cell r="D312">
            <v>45342</v>
          </cell>
          <cell r="E312">
            <v>0.64740740740740743</v>
          </cell>
        </row>
        <row r="313">
          <cell r="D313">
            <v>45342</v>
          </cell>
          <cell r="E313">
            <v>0.64810185185185187</v>
          </cell>
        </row>
        <row r="314">
          <cell r="D314">
            <v>45342</v>
          </cell>
          <cell r="E314">
            <v>0.64879629629629632</v>
          </cell>
        </row>
        <row r="315">
          <cell r="D315">
            <v>45342</v>
          </cell>
          <cell r="E315">
            <v>0.64949074074074076</v>
          </cell>
        </row>
        <row r="316">
          <cell r="D316">
            <v>45342</v>
          </cell>
          <cell r="E316">
            <v>0.6501851851851852</v>
          </cell>
        </row>
        <row r="317">
          <cell r="D317">
            <v>45342</v>
          </cell>
          <cell r="E317">
            <v>0.65087962962962964</v>
          </cell>
        </row>
        <row r="318">
          <cell r="D318">
            <v>45342</v>
          </cell>
          <cell r="E318">
            <v>0.65157407407407408</v>
          </cell>
        </row>
        <row r="319">
          <cell r="D319">
            <v>45342</v>
          </cell>
          <cell r="E319">
            <v>0.65226851851851853</v>
          </cell>
        </row>
        <row r="320">
          <cell r="D320">
            <v>45342</v>
          </cell>
          <cell r="E320">
            <v>0.65296296296296297</v>
          </cell>
        </row>
        <row r="321">
          <cell r="D321">
            <v>45342</v>
          </cell>
          <cell r="E321">
            <v>0.65365740740740741</v>
          </cell>
        </row>
        <row r="322">
          <cell r="D322">
            <v>45342</v>
          </cell>
          <cell r="E322">
            <v>0.65435185185185185</v>
          </cell>
        </row>
        <row r="323">
          <cell r="D323">
            <v>45342</v>
          </cell>
          <cell r="E323">
            <v>0.65504629629629629</v>
          </cell>
        </row>
        <row r="324">
          <cell r="D324">
            <v>45342</v>
          </cell>
          <cell r="E324">
            <v>0.65574074074074074</v>
          </cell>
        </row>
        <row r="325">
          <cell r="D325">
            <v>45342</v>
          </cell>
          <cell r="E325">
            <v>0.65643518518518518</v>
          </cell>
        </row>
        <row r="326">
          <cell r="D326">
            <v>45342</v>
          </cell>
          <cell r="E326">
            <v>0.65712962962962962</v>
          </cell>
        </row>
        <row r="327">
          <cell r="D327">
            <v>45342</v>
          </cell>
          <cell r="E327">
            <v>0.65782407407407406</v>
          </cell>
        </row>
        <row r="328">
          <cell r="D328">
            <v>45342</v>
          </cell>
          <cell r="E328">
            <v>0.6585185185185185</v>
          </cell>
        </row>
        <row r="329">
          <cell r="D329">
            <v>45342</v>
          </cell>
          <cell r="E329">
            <v>0.65921296296296295</v>
          </cell>
        </row>
        <row r="330">
          <cell r="D330">
            <v>45342</v>
          </cell>
          <cell r="E330">
            <v>0.65990740740740739</v>
          </cell>
        </row>
        <row r="331">
          <cell r="D331">
            <v>45342</v>
          </cell>
          <cell r="E331">
            <v>0.66060185185185183</v>
          </cell>
        </row>
        <row r="332">
          <cell r="D332">
            <v>45342</v>
          </cell>
          <cell r="E332">
            <v>0.66129629629629627</v>
          </cell>
        </row>
        <row r="333">
          <cell r="D333">
            <v>45342</v>
          </cell>
          <cell r="E333">
            <v>0.66199074074074071</v>
          </cell>
        </row>
        <row r="334">
          <cell r="D334">
            <v>45342</v>
          </cell>
          <cell r="E334">
            <v>0.66268518518518515</v>
          </cell>
        </row>
        <row r="335">
          <cell r="D335">
            <v>45342</v>
          </cell>
          <cell r="E335">
            <v>0.6633796296296296</v>
          </cell>
        </row>
        <row r="336">
          <cell r="D336">
            <v>45342</v>
          </cell>
          <cell r="E336">
            <v>0.66407407407407404</v>
          </cell>
        </row>
        <row r="337">
          <cell r="D337">
            <v>45342</v>
          </cell>
          <cell r="E337">
            <v>0.66476851851851848</v>
          </cell>
        </row>
        <row r="338">
          <cell r="D338">
            <v>45342</v>
          </cell>
          <cell r="E338">
            <v>0.66546296296296292</v>
          </cell>
        </row>
        <row r="339">
          <cell r="D339">
            <v>45342</v>
          </cell>
          <cell r="E339">
            <v>0.66615740740740736</v>
          </cell>
        </row>
        <row r="340">
          <cell r="D340">
            <v>45342</v>
          </cell>
          <cell r="E340">
            <v>0.66685185185185181</v>
          </cell>
        </row>
        <row r="341">
          <cell r="D341">
            <v>45342</v>
          </cell>
          <cell r="E341">
            <v>0.66754629629629625</v>
          </cell>
        </row>
        <row r="342">
          <cell r="D342">
            <v>45342</v>
          </cell>
          <cell r="E342">
            <v>0.66824074074074069</v>
          </cell>
        </row>
        <row r="343">
          <cell r="D343">
            <v>45342</v>
          </cell>
          <cell r="E343">
            <v>0.66893518518518513</v>
          </cell>
        </row>
        <row r="344">
          <cell r="D344">
            <v>45342</v>
          </cell>
          <cell r="E344">
            <v>0.66962962962962957</v>
          </cell>
        </row>
        <row r="345">
          <cell r="D345">
            <v>45342</v>
          </cell>
          <cell r="E345">
            <v>0.67032407407407413</v>
          </cell>
        </row>
        <row r="346">
          <cell r="D346">
            <v>45342</v>
          </cell>
          <cell r="E346">
            <v>0.67101851851851857</v>
          </cell>
        </row>
        <row r="347">
          <cell r="D347">
            <v>45342</v>
          </cell>
          <cell r="E347">
            <v>0.67171296296296301</v>
          </cell>
        </row>
        <row r="348">
          <cell r="D348">
            <v>45342</v>
          </cell>
          <cell r="E348">
            <v>0.67240740740740745</v>
          </cell>
        </row>
        <row r="349">
          <cell r="D349">
            <v>45342</v>
          </cell>
          <cell r="E349">
            <v>0.6731018518518519</v>
          </cell>
        </row>
        <row r="350">
          <cell r="D350">
            <v>45342</v>
          </cell>
          <cell r="E350">
            <v>0.67379629629629634</v>
          </cell>
        </row>
        <row r="351">
          <cell r="D351">
            <v>45342</v>
          </cell>
          <cell r="E351">
            <v>0.67449074074074078</v>
          </cell>
        </row>
        <row r="352">
          <cell r="D352">
            <v>45342</v>
          </cell>
          <cell r="E352">
            <v>0.67518518518518522</v>
          </cell>
        </row>
        <row r="353">
          <cell r="D353">
            <v>45342</v>
          </cell>
          <cell r="E353">
            <v>0.67587962962962966</v>
          </cell>
        </row>
        <row r="354">
          <cell r="D354">
            <v>45342</v>
          </cell>
          <cell r="E354">
            <v>0.67657407407407411</v>
          </cell>
        </row>
        <row r="355">
          <cell r="D355">
            <v>45342</v>
          </cell>
          <cell r="E355">
            <v>0.67726851851851855</v>
          </cell>
        </row>
        <row r="356">
          <cell r="D356">
            <v>45342</v>
          </cell>
          <cell r="E356">
            <v>0.67796296296296299</v>
          </cell>
        </row>
        <row r="357">
          <cell r="D357">
            <v>45342</v>
          </cell>
          <cell r="E357">
            <v>0.67865740740740743</v>
          </cell>
        </row>
        <row r="358">
          <cell r="D358">
            <v>45342</v>
          </cell>
          <cell r="E358">
            <v>0.67935185185185187</v>
          </cell>
        </row>
        <row r="359">
          <cell r="D359">
            <v>45342</v>
          </cell>
          <cell r="E359">
            <v>0.68004629629629632</v>
          </cell>
        </row>
        <row r="360">
          <cell r="D360">
            <v>45342</v>
          </cell>
          <cell r="E360">
            <v>0.68074074074074076</v>
          </cell>
        </row>
        <row r="361">
          <cell r="D361">
            <v>45342</v>
          </cell>
          <cell r="E361">
            <v>0.6814351851851852</v>
          </cell>
        </row>
        <row r="362">
          <cell r="D362">
            <v>45342</v>
          </cell>
          <cell r="E362">
            <v>0.68212962962962964</v>
          </cell>
        </row>
        <row r="363">
          <cell r="D363">
            <v>45342</v>
          </cell>
          <cell r="E363">
            <v>0.68282407407407408</v>
          </cell>
        </row>
        <row r="364">
          <cell r="D364">
            <v>45342</v>
          </cell>
          <cell r="E364">
            <v>0.68351851851851853</v>
          </cell>
        </row>
        <row r="365">
          <cell r="D365">
            <v>45342</v>
          </cell>
          <cell r="E365">
            <v>0.68421296296296297</v>
          </cell>
        </row>
        <row r="366">
          <cell r="D366">
            <v>45342</v>
          </cell>
          <cell r="E366">
            <v>0.68490740740740741</v>
          </cell>
        </row>
        <row r="367">
          <cell r="D367">
            <v>45342</v>
          </cell>
          <cell r="E367">
            <v>0.68560185185185185</v>
          </cell>
        </row>
        <row r="368">
          <cell r="D368">
            <v>45342</v>
          </cell>
          <cell r="E368">
            <v>0.68629629629629629</v>
          </cell>
        </row>
        <row r="369">
          <cell r="D369">
            <v>45342</v>
          </cell>
          <cell r="E369">
            <v>0.68699074074074074</v>
          </cell>
        </row>
        <row r="370">
          <cell r="D370">
            <v>45342</v>
          </cell>
          <cell r="E370">
            <v>0.68768518518518518</v>
          </cell>
        </row>
        <row r="371">
          <cell r="D371">
            <v>45342</v>
          </cell>
          <cell r="E371">
            <v>0.68837962962962962</v>
          </cell>
        </row>
        <row r="372">
          <cell r="D372">
            <v>45342</v>
          </cell>
          <cell r="E372">
            <v>0.68907407407407406</v>
          </cell>
        </row>
        <row r="373">
          <cell r="D373">
            <v>45342</v>
          </cell>
          <cell r="E373">
            <v>0.6897685185185185</v>
          </cell>
        </row>
        <row r="374">
          <cell r="D374">
            <v>45342</v>
          </cell>
          <cell r="E374">
            <v>0.69046296296296295</v>
          </cell>
        </row>
        <row r="375">
          <cell r="D375">
            <v>45342</v>
          </cell>
          <cell r="E375">
            <v>0.69115740740740739</v>
          </cell>
        </row>
        <row r="376">
          <cell r="D376">
            <v>45342</v>
          </cell>
          <cell r="E376">
            <v>0.69185185185185183</v>
          </cell>
        </row>
        <row r="377">
          <cell r="D377">
            <v>45342</v>
          </cell>
          <cell r="E377">
            <v>0.69254629629629627</v>
          </cell>
        </row>
        <row r="378">
          <cell r="D378">
            <v>45342</v>
          </cell>
          <cell r="E378">
            <v>0.69324074074074071</v>
          </cell>
        </row>
        <row r="379">
          <cell r="D379">
            <v>45342</v>
          </cell>
          <cell r="E379">
            <v>0.69393518518518515</v>
          </cell>
        </row>
        <row r="380">
          <cell r="D380">
            <v>45342</v>
          </cell>
          <cell r="E380">
            <v>0.6946296296296296</v>
          </cell>
        </row>
        <row r="381">
          <cell r="D381">
            <v>45342</v>
          </cell>
          <cell r="E381">
            <v>0.69532407407407404</v>
          </cell>
        </row>
        <row r="382">
          <cell r="D382">
            <v>45342</v>
          </cell>
          <cell r="E382">
            <v>0.69601851851851848</v>
          </cell>
        </row>
        <row r="383">
          <cell r="D383">
            <v>45342</v>
          </cell>
          <cell r="E383">
            <v>0.69671296296296292</v>
          </cell>
        </row>
        <row r="384">
          <cell r="D384">
            <v>45342</v>
          </cell>
          <cell r="E384">
            <v>0.69740740740740736</v>
          </cell>
        </row>
        <row r="385">
          <cell r="D385">
            <v>45342</v>
          </cell>
          <cell r="E385">
            <v>0.69810185185185181</v>
          </cell>
        </row>
        <row r="386">
          <cell r="D386">
            <v>45342</v>
          </cell>
          <cell r="E386">
            <v>0.69879629629629625</v>
          </cell>
        </row>
        <row r="387">
          <cell r="D387">
            <v>45342</v>
          </cell>
          <cell r="E387">
            <v>0.69949074074074069</v>
          </cell>
        </row>
        <row r="388">
          <cell r="D388">
            <v>45342</v>
          </cell>
          <cell r="E388">
            <v>0.70019675925925928</v>
          </cell>
        </row>
        <row r="389">
          <cell r="D389">
            <v>45342</v>
          </cell>
          <cell r="E389">
            <v>0.70087962962962957</v>
          </cell>
        </row>
        <row r="390">
          <cell r="D390">
            <v>45342</v>
          </cell>
          <cell r="E390">
            <v>0.70158564814814817</v>
          </cell>
        </row>
        <row r="391">
          <cell r="D391">
            <v>45342</v>
          </cell>
          <cell r="E391">
            <v>0.70226851851851857</v>
          </cell>
        </row>
        <row r="392">
          <cell r="D392">
            <v>45342</v>
          </cell>
          <cell r="E392">
            <v>0.70297453703703705</v>
          </cell>
        </row>
        <row r="393">
          <cell r="D393">
            <v>45342</v>
          </cell>
          <cell r="E393">
            <v>0.70365740740740745</v>
          </cell>
        </row>
        <row r="394">
          <cell r="D394">
            <v>45342</v>
          </cell>
          <cell r="E394">
            <v>0.70436342592592593</v>
          </cell>
        </row>
        <row r="395">
          <cell r="D395">
            <v>45342</v>
          </cell>
          <cell r="E395">
            <v>0.70504629629629634</v>
          </cell>
        </row>
        <row r="396">
          <cell r="D396">
            <v>45342</v>
          </cell>
          <cell r="E396">
            <v>0.70575231481481482</v>
          </cell>
        </row>
        <row r="397">
          <cell r="D397">
            <v>45342</v>
          </cell>
          <cell r="E397">
            <v>0.70644675925925926</v>
          </cell>
        </row>
        <row r="398">
          <cell r="D398">
            <v>45342</v>
          </cell>
          <cell r="E398">
            <v>0.7071412037037037</v>
          </cell>
        </row>
        <row r="399">
          <cell r="D399">
            <v>45342</v>
          </cell>
          <cell r="E399">
            <v>0.70783564814814814</v>
          </cell>
        </row>
        <row r="400">
          <cell r="D400">
            <v>45342</v>
          </cell>
          <cell r="E400">
            <v>0.70853009259259259</v>
          </cell>
        </row>
        <row r="401">
          <cell r="D401">
            <v>45342</v>
          </cell>
          <cell r="E401">
            <v>0.70922453703703703</v>
          </cell>
        </row>
        <row r="402">
          <cell r="D402">
            <v>45342</v>
          </cell>
          <cell r="E402">
            <v>0.70991898148148147</v>
          </cell>
        </row>
        <row r="403">
          <cell r="D403">
            <v>45342</v>
          </cell>
          <cell r="E403">
            <v>0.71061342592592591</v>
          </cell>
        </row>
        <row r="404">
          <cell r="D404">
            <v>45342</v>
          </cell>
          <cell r="E404">
            <v>0.71130787037037035</v>
          </cell>
        </row>
        <row r="405">
          <cell r="D405">
            <v>45342</v>
          </cell>
          <cell r="E405">
            <v>0.7120023148148148</v>
          </cell>
        </row>
        <row r="406">
          <cell r="D406">
            <v>45342</v>
          </cell>
          <cell r="E406">
            <v>0.71269675925925924</v>
          </cell>
        </row>
        <row r="407">
          <cell r="D407">
            <v>45342</v>
          </cell>
          <cell r="E407">
            <v>0.71339120370370368</v>
          </cell>
        </row>
        <row r="408">
          <cell r="D408">
            <v>45342</v>
          </cell>
          <cell r="E408">
            <v>0.71408564814814812</v>
          </cell>
        </row>
        <row r="409">
          <cell r="D409">
            <v>45342</v>
          </cell>
          <cell r="E409">
            <v>0.71478009259259256</v>
          </cell>
        </row>
        <row r="410">
          <cell r="D410">
            <v>45342</v>
          </cell>
          <cell r="E410">
            <v>0.71547453703703701</v>
          </cell>
        </row>
        <row r="411">
          <cell r="D411">
            <v>45342</v>
          </cell>
          <cell r="E411">
            <v>0.71616898148148145</v>
          </cell>
        </row>
        <row r="412">
          <cell r="D412">
            <v>45342</v>
          </cell>
          <cell r="E412">
            <v>0.71686342592592589</v>
          </cell>
        </row>
        <row r="413">
          <cell r="D413">
            <v>45342</v>
          </cell>
          <cell r="E413">
            <v>0.71755787037037033</v>
          </cell>
        </row>
        <row r="414">
          <cell r="D414">
            <v>45342</v>
          </cell>
          <cell r="E414">
            <v>0.71825231481481477</v>
          </cell>
        </row>
        <row r="415">
          <cell r="D415">
            <v>45342</v>
          </cell>
          <cell r="E415">
            <v>0.71894675925925922</v>
          </cell>
        </row>
        <row r="416">
          <cell r="D416">
            <v>45342</v>
          </cell>
          <cell r="E416">
            <v>0.71964120370370366</v>
          </cell>
        </row>
        <row r="417">
          <cell r="D417">
            <v>45342</v>
          </cell>
          <cell r="E417">
            <v>0.7203356481481481</v>
          </cell>
        </row>
        <row r="418">
          <cell r="D418">
            <v>45342</v>
          </cell>
          <cell r="E418">
            <v>0.72103009259259254</v>
          </cell>
        </row>
        <row r="419">
          <cell r="D419">
            <v>45342</v>
          </cell>
          <cell r="E419">
            <v>0.72172453703703698</v>
          </cell>
        </row>
        <row r="420">
          <cell r="D420">
            <v>45342</v>
          </cell>
          <cell r="E420">
            <v>0.72241898148148154</v>
          </cell>
        </row>
        <row r="421">
          <cell r="D421">
            <v>45342</v>
          </cell>
          <cell r="E421">
            <v>0.72311342592592598</v>
          </cell>
        </row>
        <row r="422">
          <cell r="D422">
            <v>45342</v>
          </cell>
          <cell r="E422">
            <v>0.72380787037037042</v>
          </cell>
        </row>
        <row r="423">
          <cell r="D423">
            <v>45342</v>
          </cell>
          <cell r="E423">
            <v>0.72450231481481486</v>
          </cell>
        </row>
        <row r="424">
          <cell r="D424">
            <v>45342</v>
          </cell>
          <cell r="E424">
            <v>0.7251967592592593</v>
          </cell>
        </row>
        <row r="425">
          <cell r="D425">
            <v>45342</v>
          </cell>
          <cell r="E425">
            <v>0.72589120370370375</v>
          </cell>
        </row>
        <row r="426">
          <cell r="D426">
            <v>45342</v>
          </cell>
          <cell r="E426">
            <v>0.72658564814814819</v>
          </cell>
        </row>
        <row r="427">
          <cell r="D427">
            <v>45342</v>
          </cell>
          <cell r="E427">
            <v>0.72728009259259263</v>
          </cell>
        </row>
        <row r="428">
          <cell r="D428">
            <v>45342</v>
          </cell>
          <cell r="E428">
            <v>0.72797453703703707</v>
          </cell>
        </row>
        <row r="429">
          <cell r="D429">
            <v>45342</v>
          </cell>
          <cell r="E429">
            <v>0.72866898148148151</v>
          </cell>
        </row>
        <row r="430">
          <cell r="D430">
            <v>45342</v>
          </cell>
          <cell r="E430">
            <v>0.72936342592592596</v>
          </cell>
        </row>
        <row r="431">
          <cell r="D431">
            <v>45342</v>
          </cell>
          <cell r="E431">
            <v>0.7300578703703704</v>
          </cell>
        </row>
        <row r="432">
          <cell r="D432">
            <v>45342</v>
          </cell>
          <cell r="E432">
            <v>0.73075231481481484</v>
          </cell>
        </row>
        <row r="433">
          <cell r="D433">
            <v>45342</v>
          </cell>
          <cell r="E433">
            <v>0.73144675925925928</v>
          </cell>
        </row>
        <row r="434">
          <cell r="D434">
            <v>45342</v>
          </cell>
          <cell r="E434">
            <v>0.73214120370370372</v>
          </cell>
        </row>
        <row r="435">
          <cell r="D435">
            <v>45342</v>
          </cell>
          <cell r="E435">
            <v>0.73283564814814817</v>
          </cell>
        </row>
        <row r="436">
          <cell r="D436">
            <v>45342</v>
          </cell>
          <cell r="E436">
            <v>0.73353009259259261</v>
          </cell>
        </row>
        <row r="437">
          <cell r="D437">
            <v>45342</v>
          </cell>
          <cell r="E437">
            <v>0.73422453703703705</v>
          </cell>
        </row>
        <row r="438">
          <cell r="D438">
            <v>45342</v>
          </cell>
          <cell r="E438">
            <v>0.73491898148148149</v>
          </cell>
        </row>
        <row r="439">
          <cell r="D439">
            <v>45342</v>
          </cell>
          <cell r="E439">
            <v>0.73561342592592593</v>
          </cell>
        </row>
        <row r="440">
          <cell r="D440">
            <v>45342</v>
          </cell>
          <cell r="E440">
            <v>0.73630787037037038</v>
          </cell>
        </row>
        <row r="441">
          <cell r="D441">
            <v>45342</v>
          </cell>
          <cell r="E441">
            <v>0.73700231481481482</v>
          </cell>
        </row>
        <row r="442">
          <cell r="D442">
            <v>45342</v>
          </cell>
          <cell r="E442">
            <v>0.73769675925925926</v>
          </cell>
        </row>
        <row r="443">
          <cell r="D443">
            <v>45342</v>
          </cell>
          <cell r="E443">
            <v>0.7383912037037037</v>
          </cell>
        </row>
        <row r="444">
          <cell r="D444">
            <v>45342</v>
          </cell>
          <cell r="E444">
            <v>0.73908564814814814</v>
          </cell>
        </row>
        <row r="445">
          <cell r="D445">
            <v>45342</v>
          </cell>
          <cell r="E445">
            <v>0.73978009259259259</v>
          </cell>
        </row>
        <row r="446">
          <cell r="D446">
            <v>45342</v>
          </cell>
          <cell r="E446">
            <v>0.74047453703703703</v>
          </cell>
        </row>
        <row r="447">
          <cell r="D447">
            <v>45342</v>
          </cell>
          <cell r="E447">
            <v>0.74116898148148147</v>
          </cell>
        </row>
        <row r="448">
          <cell r="D448">
            <v>45342</v>
          </cell>
          <cell r="E448">
            <v>0.74186342592592591</v>
          </cell>
        </row>
        <row r="449">
          <cell r="D449">
            <v>45342</v>
          </cell>
          <cell r="E449">
            <v>0.74255787037037035</v>
          </cell>
        </row>
        <row r="450">
          <cell r="D450">
            <v>45342</v>
          </cell>
          <cell r="E450">
            <v>0.7432523148148148</v>
          </cell>
        </row>
        <row r="451">
          <cell r="D451">
            <v>45342</v>
          </cell>
          <cell r="E451">
            <v>0.74394675925925924</v>
          </cell>
        </row>
        <row r="452">
          <cell r="D452">
            <v>45342</v>
          </cell>
          <cell r="E452">
            <v>0.74464120370370368</v>
          </cell>
        </row>
        <row r="453">
          <cell r="D453">
            <v>45342</v>
          </cell>
          <cell r="E453">
            <v>0.74533564814814812</v>
          </cell>
        </row>
        <row r="454">
          <cell r="D454">
            <v>45342</v>
          </cell>
          <cell r="E454">
            <v>0.74603009259259256</v>
          </cell>
        </row>
        <row r="455">
          <cell r="D455">
            <v>45342</v>
          </cell>
          <cell r="E455">
            <v>0.74672453703703701</v>
          </cell>
        </row>
        <row r="456">
          <cell r="D456">
            <v>45342</v>
          </cell>
          <cell r="E456">
            <v>0.74741898148148145</v>
          </cell>
        </row>
        <row r="457">
          <cell r="D457">
            <v>45342</v>
          </cell>
          <cell r="E457">
            <v>0.74811342592592589</v>
          </cell>
        </row>
        <row r="458">
          <cell r="D458">
            <v>45342</v>
          </cell>
          <cell r="E458">
            <v>0.74880787037037033</v>
          </cell>
        </row>
        <row r="459">
          <cell r="D459">
            <v>45342</v>
          </cell>
          <cell r="E459">
            <v>0.74950231481481477</v>
          </cell>
        </row>
        <row r="460">
          <cell r="D460">
            <v>45342</v>
          </cell>
          <cell r="E460">
            <v>0.75019675925925922</v>
          </cell>
        </row>
        <row r="461">
          <cell r="D461">
            <v>45342</v>
          </cell>
          <cell r="E461">
            <v>0.75089120370370366</v>
          </cell>
        </row>
        <row r="462">
          <cell r="D462">
            <v>45342</v>
          </cell>
          <cell r="E462">
            <v>0.7515856481481481</v>
          </cell>
        </row>
        <row r="463">
          <cell r="D463">
            <v>45342</v>
          </cell>
          <cell r="E463">
            <v>0.75228009259259254</v>
          </cell>
        </row>
        <row r="464">
          <cell r="D464">
            <v>45342</v>
          </cell>
          <cell r="E464">
            <v>0.75297453703703698</v>
          </cell>
        </row>
        <row r="465">
          <cell r="D465">
            <v>45342</v>
          </cell>
          <cell r="E465">
            <v>0.75366898148148154</v>
          </cell>
        </row>
        <row r="466">
          <cell r="D466">
            <v>45342</v>
          </cell>
          <cell r="E466">
            <v>0.75436342592592598</v>
          </cell>
        </row>
        <row r="467">
          <cell r="D467">
            <v>45342</v>
          </cell>
          <cell r="E467">
            <v>0.75505787037037042</v>
          </cell>
        </row>
        <row r="468">
          <cell r="D468">
            <v>45342</v>
          </cell>
          <cell r="E468">
            <v>0.75575231481481486</v>
          </cell>
        </row>
        <row r="469">
          <cell r="D469">
            <v>45342</v>
          </cell>
          <cell r="E469">
            <v>0.7564467592592593</v>
          </cell>
        </row>
        <row r="470">
          <cell r="D470">
            <v>45342</v>
          </cell>
          <cell r="E470">
            <v>0.75714120370370375</v>
          </cell>
        </row>
        <row r="471">
          <cell r="D471">
            <v>45342</v>
          </cell>
          <cell r="E471">
            <v>0.75783564814814819</v>
          </cell>
        </row>
        <row r="472">
          <cell r="D472">
            <v>45342</v>
          </cell>
          <cell r="E472">
            <v>0.75853009259259263</v>
          </cell>
        </row>
        <row r="473">
          <cell r="D473">
            <v>45342</v>
          </cell>
          <cell r="E473">
            <v>0.75922453703703707</v>
          </cell>
        </row>
        <row r="474">
          <cell r="D474">
            <v>45342</v>
          </cell>
          <cell r="E474">
            <v>0.75991898148148151</v>
          </cell>
        </row>
        <row r="475">
          <cell r="D475">
            <v>45342</v>
          </cell>
          <cell r="E475">
            <v>0.76061342592592596</v>
          </cell>
        </row>
        <row r="476">
          <cell r="D476">
            <v>45342</v>
          </cell>
          <cell r="E476">
            <v>0.7613078703703704</v>
          </cell>
        </row>
        <row r="477">
          <cell r="D477">
            <v>45342</v>
          </cell>
          <cell r="E477">
            <v>0.76200231481481484</v>
          </cell>
        </row>
        <row r="478">
          <cell r="D478">
            <v>45342</v>
          </cell>
          <cell r="E478">
            <v>0.76269675925925928</v>
          </cell>
        </row>
        <row r="479">
          <cell r="D479">
            <v>45342</v>
          </cell>
          <cell r="E479">
            <v>0.76339120370370372</v>
          </cell>
        </row>
        <row r="480">
          <cell r="D480">
            <v>45342</v>
          </cell>
          <cell r="E480">
            <v>0.76408564814814817</v>
          </cell>
        </row>
        <row r="481">
          <cell r="D481">
            <v>45342</v>
          </cell>
          <cell r="E481">
            <v>0.76478009259259261</v>
          </cell>
        </row>
        <row r="482">
          <cell r="D482">
            <v>45342</v>
          </cell>
          <cell r="E482">
            <v>0.76547453703703705</v>
          </cell>
        </row>
        <row r="483">
          <cell r="D483">
            <v>45342</v>
          </cell>
          <cell r="E483">
            <v>0.76616898148148149</v>
          </cell>
        </row>
        <row r="484">
          <cell r="D484">
            <v>45342</v>
          </cell>
          <cell r="E484">
            <v>0.76686342592592593</v>
          </cell>
        </row>
        <row r="485">
          <cell r="D485">
            <v>45342</v>
          </cell>
          <cell r="E485">
            <v>0.76755787037037038</v>
          </cell>
        </row>
        <row r="486">
          <cell r="D486">
            <v>45342</v>
          </cell>
          <cell r="E486">
            <v>0.76825231481481482</v>
          </cell>
        </row>
        <row r="487">
          <cell r="D487">
            <v>45342</v>
          </cell>
          <cell r="E487">
            <v>0.76894675925925926</v>
          </cell>
        </row>
        <row r="488">
          <cell r="D488">
            <v>45342</v>
          </cell>
          <cell r="E488">
            <v>0.7696412037037037</v>
          </cell>
        </row>
        <row r="489">
          <cell r="D489">
            <v>45342</v>
          </cell>
          <cell r="E489">
            <v>0.77033564814814814</v>
          </cell>
        </row>
        <row r="490">
          <cell r="D490">
            <v>45342</v>
          </cell>
          <cell r="E490">
            <v>0.77103009259259259</v>
          </cell>
        </row>
        <row r="491">
          <cell r="D491">
            <v>45342</v>
          </cell>
          <cell r="E491">
            <v>0.77172453703703703</v>
          </cell>
        </row>
        <row r="492">
          <cell r="D492">
            <v>45342</v>
          </cell>
          <cell r="E492">
            <v>0.77241898148148147</v>
          </cell>
        </row>
        <row r="493">
          <cell r="D493">
            <v>45342</v>
          </cell>
          <cell r="E493">
            <v>0.77311342592592591</v>
          </cell>
        </row>
        <row r="494">
          <cell r="D494">
            <v>45342</v>
          </cell>
          <cell r="E494">
            <v>0.77380787037037035</v>
          </cell>
        </row>
        <row r="495">
          <cell r="D495">
            <v>45342</v>
          </cell>
          <cell r="E495">
            <v>0.7745023148148148</v>
          </cell>
        </row>
        <row r="496">
          <cell r="D496">
            <v>45342</v>
          </cell>
          <cell r="E496">
            <v>0.77519675925925924</v>
          </cell>
        </row>
        <row r="497">
          <cell r="D497">
            <v>45342</v>
          </cell>
          <cell r="E497">
            <v>0.77589120370370368</v>
          </cell>
        </row>
        <row r="498">
          <cell r="D498">
            <v>45342</v>
          </cell>
          <cell r="E498">
            <v>0.77658564814814812</v>
          </cell>
        </row>
        <row r="499">
          <cell r="D499">
            <v>45342</v>
          </cell>
          <cell r="E499">
            <v>0.77728009259259256</v>
          </cell>
        </row>
        <row r="500">
          <cell r="D500">
            <v>45342</v>
          </cell>
          <cell r="E500">
            <v>0.77797453703703701</v>
          </cell>
        </row>
        <row r="501">
          <cell r="D501">
            <v>45342</v>
          </cell>
          <cell r="E501">
            <v>0.77866898148148145</v>
          </cell>
        </row>
        <row r="502">
          <cell r="D502">
            <v>45342</v>
          </cell>
          <cell r="E502">
            <v>0.77936342592592589</v>
          </cell>
        </row>
        <row r="503">
          <cell r="D503">
            <v>45342</v>
          </cell>
          <cell r="E503">
            <v>0.78005787037037033</v>
          </cell>
        </row>
        <row r="504">
          <cell r="D504">
            <v>45342</v>
          </cell>
          <cell r="E504">
            <v>0.78075231481481477</v>
          </cell>
        </row>
        <row r="505">
          <cell r="D505">
            <v>45342</v>
          </cell>
          <cell r="E505">
            <v>0.78144675925925922</v>
          </cell>
        </row>
        <row r="506">
          <cell r="D506">
            <v>45342</v>
          </cell>
          <cell r="E506">
            <v>0.78214120370370366</v>
          </cell>
        </row>
        <row r="507">
          <cell r="D507">
            <v>45342</v>
          </cell>
          <cell r="E507">
            <v>0.7828356481481481</v>
          </cell>
        </row>
        <row r="508">
          <cell r="D508">
            <v>45342</v>
          </cell>
          <cell r="E508">
            <v>0.78353009259259254</v>
          </cell>
        </row>
        <row r="509">
          <cell r="D509">
            <v>45342</v>
          </cell>
          <cell r="E509">
            <v>0.78422453703703698</v>
          </cell>
        </row>
        <row r="510">
          <cell r="D510">
            <v>45342</v>
          </cell>
          <cell r="E510">
            <v>0.78491898148148154</v>
          </cell>
        </row>
        <row r="511">
          <cell r="D511">
            <v>45342</v>
          </cell>
          <cell r="E511">
            <v>0.78561342592592598</v>
          </cell>
        </row>
        <row r="512">
          <cell r="D512">
            <v>45342</v>
          </cell>
          <cell r="E512">
            <v>0.78630787037037042</v>
          </cell>
        </row>
        <row r="513">
          <cell r="D513">
            <v>45342</v>
          </cell>
          <cell r="E513">
            <v>0.78700231481481486</v>
          </cell>
        </row>
        <row r="514">
          <cell r="D514">
            <v>45342</v>
          </cell>
          <cell r="E514">
            <v>0.7876967592592593</v>
          </cell>
        </row>
        <row r="515">
          <cell r="D515">
            <v>45342</v>
          </cell>
          <cell r="E515">
            <v>0.78839120370370375</v>
          </cell>
        </row>
        <row r="516">
          <cell r="D516">
            <v>45342</v>
          </cell>
          <cell r="E516">
            <v>0.78908564814814819</v>
          </cell>
        </row>
        <row r="517">
          <cell r="D517">
            <v>45342</v>
          </cell>
          <cell r="E517">
            <v>0.78978009259259263</v>
          </cell>
        </row>
        <row r="518">
          <cell r="D518">
            <v>45342</v>
          </cell>
          <cell r="E518">
            <v>0.79047453703703707</v>
          </cell>
        </row>
        <row r="519">
          <cell r="D519">
            <v>45342</v>
          </cell>
          <cell r="E519">
            <v>0.79116898148148151</v>
          </cell>
        </row>
        <row r="520">
          <cell r="D520">
            <v>45342</v>
          </cell>
          <cell r="E520">
            <v>0.79186342592592596</v>
          </cell>
        </row>
        <row r="521">
          <cell r="D521">
            <v>45342</v>
          </cell>
          <cell r="E521">
            <v>0.7925578703703704</v>
          </cell>
        </row>
        <row r="522">
          <cell r="D522">
            <v>45342</v>
          </cell>
          <cell r="E522">
            <v>0.79325231481481484</v>
          </cell>
        </row>
        <row r="523">
          <cell r="D523">
            <v>45342</v>
          </cell>
          <cell r="E523">
            <v>0.79394675925925928</v>
          </cell>
        </row>
        <row r="524">
          <cell r="D524">
            <v>45342</v>
          </cell>
          <cell r="E524">
            <v>0.79464120370370372</v>
          </cell>
        </row>
        <row r="525">
          <cell r="D525">
            <v>45342</v>
          </cell>
          <cell r="E525">
            <v>0.79533564814814817</v>
          </cell>
        </row>
        <row r="526">
          <cell r="D526">
            <v>45342</v>
          </cell>
          <cell r="E526">
            <v>0.79603009259259261</v>
          </cell>
        </row>
        <row r="527">
          <cell r="D527">
            <v>45342</v>
          </cell>
          <cell r="E527">
            <v>0.79672453703703705</v>
          </cell>
        </row>
        <row r="528">
          <cell r="D528">
            <v>45342</v>
          </cell>
          <cell r="E528">
            <v>0.79741898148148149</v>
          </cell>
        </row>
        <row r="529">
          <cell r="D529">
            <v>45342</v>
          </cell>
          <cell r="E529">
            <v>0.79811342592592593</v>
          </cell>
        </row>
        <row r="530">
          <cell r="D530">
            <v>45342</v>
          </cell>
          <cell r="E530">
            <v>0.79880787037037038</v>
          </cell>
        </row>
        <row r="531">
          <cell r="D531">
            <v>45342</v>
          </cell>
          <cell r="E531">
            <v>0.79950231481481482</v>
          </cell>
        </row>
        <row r="532">
          <cell r="D532">
            <v>45342</v>
          </cell>
          <cell r="E532">
            <v>0.80019675925925926</v>
          </cell>
        </row>
        <row r="533">
          <cell r="D533">
            <v>45342</v>
          </cell>
          <cell r="E533">
            <v>0.8008912037037037</v>
          </cell>
        </row>
        <row r="534">
          <cell r="D534">
            <v>45342</v>
          </cell>
          <cell r="E534">
            <v>0.80158564814814814</v>
          </cell>
        </row>
        <row r="535">
          <cell r="D535">
            <v>45342</v>
          </cell>
          <cell r="E535">
            <v>0.80228009259259259</v>
          </cell>
        </row>
        <row r="536">
          <cell r="D536">
            <v>45342</v>
          </cell>
          <cell r="E536">
            <v>0.80297453703703703</v>
          </cell>
        </row>
        <row r="537">
          <cell r="D537">
            <v>45342</v>
          </cell>
          <cell r="E537">
            <v>0.80366898148148147</v>
          </cell>
        </row>
        <row r="538">
          <cell r="D538">
            <v>45342</v>
          </cell>
          <cell r="E538">
            <v>0.80436342592592591</v>
          </cell>
        </row>
        <row r="539">
          <cell r="D539">
            <v>45342</v>
          </cell>
          <cell r="E539">
            <v>0.80505787037037035</v>
          </cell>
        </row>
        <row r="540">
          <cell r="D540">
            <v>45342</v>
          </cell>
          <cell r="E540">
            <v>0.8057523148148148</v>
          </cell>
        </row>
        <row r="541">
          <cell r="D541">
            <v>45342</v>
          </cell>
          <cell r="E541">
            <v>0.80644675925925924</v>
          </cell>
        </row>
        <row r="542">
          <cell r="D542">
            <v>45342</v>
          </cell>
          <cell r="E542">
            <v>0.80714120370370368</v>
          </cell>
        </row>
        <row r="543">
          <cell r="D543">
            <v>45342</v>
          </cell>
          <cell r="E543">
            <v>0.80783564814814812</v>
          </cell>
        </row>
        <row r="544">
          <cell r="D544">
            <v>45342</v>
          </cell>
          <cell r="E544">
            <v>0.80853009259259256</v>
          </cell>
        </row>
        <row r="545">
          <cell r="D545">
            <v>45342</v>
          </cell>
          <cell r="E545">
            <v>0.80922453703703701</v>
          </cell>
        </row>
        <row r="546">
          <cell r="D546">
            <v>45342</v>
          </cell>
          <cell r="E546">
            <v>0.80991898148148145</v>
          </cell>
        </row>
        <row r="547">
          <cell r="D547">
            <v>45342</v>
          </cell>
          <cell r="E547">
            <v>0.81061342592592589</v>
          </cell>
        </row>
        <row r="548">
          <cell r="D548">
            <v>45342</v>
          </cell>
          <cell r="E548">
            <v>0.81130787037037033</v>
          </cell>
        </row>
        <row r="549">
          <cell r="D549">
            <v>45342</v>
          </cell>
          <cell r="E549">
            <v>0.81200231481481477</v>
          </cell>
        </row>
        <row r="550">
          <cell r="D550">
            <v>45342</v>
          </cell>
          <cell r="E550">
            <v>0.81269675925925922</v>
          </cell>
        </row>
        <row r="551">
          <cell r="D551">
            <v>45342</v>
          </cell>
          <cell r="E551">
            <v>0.81339120370370366</v>
          </cell>
        </row>
        <row r="552">
          <cell r="D552">
            <v>45342</v>
          </cell>
          <cell r="E552">
            <v>0.8140856481481481</v>
          </cell>
        </row>
        <row r="553">
          <cell r="D553">
            <v>45342</v>
          </cell>
          <cell r="E553">
            <v>0.81478009259259254</v>
          </cell>
        </row>
        <row r="554">
          <cell r="D554">
            <v>45342</v>
          </cell>
          <cell r="E554">
            <v>0.81547453703703698</v>
          </cell>
        </row>
        <row r="555">
          <cell r="D555">
            <v>45342</v>
          </cell>
          <cell r="E555">
            <v>0.81616898148148154</v>
          </cell>
        </row>
        <row r="556">
          <cell r="D556">
            <v>45342</v>
          </cell>
          <cell r="E556">
            <v>0.81686342592592598</v>
          </cell>
        </row>
        <row r="557">
          <cell r="D557">
            <v>45342</v>
          </cell>
          <cell r="E557">
            <v>0.81755787037037042</v>
          </cell>
        </row>
        <row r="558">
          <cell r="D558">
            <v>45342</v>
          </cell>
          <cell r="E558">
            <v>0.81825231481481486</v>
          </cell>
        </row>
        <row r="559">
          <cell r="D559">
            <v>45342</v>
          </cell>
          <cell r="E559">
            <v>0.8189467592592593</v>
          </cell>
        </row>
        <row r="560">
          <cell r="D560">
            <v>45342</v>
          </cell>
          <cell r="E560">
            <v>0.81964120370370375</v>
          </cell>
        </row>
        <row r="561">
          <cell r="D561">
            <v>45342</v>
          </cell>
          <cell r="E561">
            <v>0.82033564814814819</v>
          </cell>
        </row>
        <row r="562">
          <cell r="D562">
            <v>45342</v>
          </cell>
          <cell r="E562">
            <v>0.82103009259259263</v>
          </cell>
        </row>
        <row r="563">
          <cell r="D563">
            <v>45342</v>
          </cell>
          <cell r="E563">
            <v>0.82172453703703707</v>
          </cell>
        </row>
        <row r="564">
          <cell r="D564">
            <v>45342</v>
          </cell>
          <cell r="E564">
            <v>0.82241898148148151</v>
          </cell>
        </row>
        <row r="565">
          <cell r="D565">
            <v>45342</v>
          </cell>
          <cell r="E565">
            <v>0.82311342592592596</v>
          </cell>
        </row>
        <row r="566">
          <cell r="D566">
            <v>45342</v>
          </cell>
          <cell r="E566">
            <v>0.8238078703703704</v>
          </cell>
        </row>
        <row r="567">
          <cell r="D567">
            <v>45342</v>
          </cell>
          <cell r="E567">
            <v>0.82450231481481484</v>
          </cell>
        </row>
        <row r="568">
          <cell r="D568">
            <v>45342</v>
          </cell>
          <cell r="E568">
            <v>0.82519675925925928</v>
          </cell>
        </row>
        <row r="569">
          <cell r="D569">
            <v>45342</v>
          </cell>
          <cell r="E569">
            <v>0.82589120370370372</v>
          </cell>
        </row>
        <row r="570">
          <cell r="D570">
            <v>45342</v>
          </cell>
          <cell r="E570">
            <v>0.82658564814814817</v>
          </cell>
        </row>
        <row r="571">
          <cell r="D571">
            <v>45342</v>
          </cell>
          <cell r="E571">
            <v>0.82728009259259261</v>
          </cell>
        </row>
        <row r="572">
          <cell r="D572">
            <v>45342</v>
          </cell>
          <cell r="E572">
            <v>0.82797453703703705</v>
          </cell>
        </row>
        <row r="573">
          <cell r="D573">
            <v>45342</v>
          </cell>
          <cell r="E573">
            <v>0.82866898148148149</v>
          </cell>
        </row>
        <row r="574">
          <cell r="D574">
            <v>45342</v>
          </cell>
          <cell r="E574">
            <v>0.82936342592592593</v>
          </cell>
        </row>
        <row r="575">
          <cell r="D575">
            <v>45342</v>
          </cell>
          <cell r="E575">
            <v>0.83005787037037038</v>
          </cell>
        </row>
        <row r="576">
          <cell r="D576">
            <v>45342</v>
          </cell>
          <cell r="E576">
            <v>0.83075231481481482</v>
          </cell>
        </row>
        <row r="577">
          <cell r="D577">
            <v>45342</v>
          </cell>
          <cell r="E577">
            <v>0.83144675925925926</v>
          </cell>
        </row>
        <row r="578">
          <cell r="D578">
            <v>45342</v>
          </cell>
          <cell r="E578">
            <v>0.8321412037037037</v>
          </cell>
        </row>
        <row r="579">
          <cell r="D579">
            <v>45342</v>
          </cell>
          <cell r="E579">
            <v>0.83283564814814814</v>
          </cell>
        </row>
        <row r="580">
          <cell r="D580">
            <v>45342</v>
          </cell>
          <cell r="E580">
            <v>0.83353009259259259</v>
          </cell>
        </row>
        <row r="581">
          <cell r="D581">
            <v>45342</v>
          </cell>
          <cell r="E581">
            <v>0.83422453703703703</v>
          </cell>
        </row>
        <row r="582">
          <cell r="D582">
            <v>45342</v>
          </cell>
          <cell r="E582">
            <v>0.83491898148148147</v>
          </cell>
        </row>
        <row r="583">
          <cell r="D583">
            <v>45342</v>
          </cell>
          <cell r="E583">
            <v>0.83561342592592591</v>
          </cell>
        </row>
        <row r="584">
          <cell r="D584">
            <v>45342</v>
          </cell>
          <cell r="E584">
            <v>0.83630787037037035</v>
          </cell>
        </row>
        <row r="585">
          <cell r="D585">
            <v>45342</v>
          </cell>
          <cell r="E585">
            <v>0.8370023148148148</v>
          </cell>
        </row>
        <row r="586">
          <cell r="D586">
            <v>45342</v>
          </cell>
          <cell r="E586">
            <v>0.83769675925925924</v>
          </cell>
        </row>
        <row r="587">
          <cell r="D587">
            <v>45342</v>
          </cell>
          <cell r="E587">
            <v>0.83839120370370368</v>
          </cell>
        </row>
        <row r="588">
          <cell r="D588">
            <v>45342</v>
          </cell>
          <cell r="E588">
            <v>0.83908564814814812</v>
          </cell>
        </row>
        <row r="589">
          <cell r="D589">
            <v>45342</v>
          </cell>
          <cell r="E589">
            <v>0.83978009259259256</v>
          </cell>
        </row>
        <row r="590">
          <cell r="D590">
            <v>45342</v>
          </cell>
          <cell r="E590">
            <v>0.84047453703703701</v>
          </cell>
        </row>
        <row r="591">
          <cell r="D591">
            <v>45342</v>
          </cell>
          <cell r="E591">
            <v>0.84116898148148145</v>
          </cell>
        </row>
        <row r="592">
          <cell r="D592">
            <v>45342</v>
          </cell>
          <cell r="E592">
            <v>0.84186342592592589</v>
          </cell>
        </row>
        <row r="593">
          <cell r="D593">
            <v>45342</v>
          </cell>
          <cell r="E593">
            <v>0.84255787037037033</v>
          </cell>
        </row>
        <row r="594">
          <cell r="D594">
            <v>45342</v>
          </cell>
          <cell r="E594">
            <v>0.84325231481481477</v>
          </cell>
        </row>
        <row r="595">
          <cell r="D595">
            <v>45342</v>
          </cell>
          <cell r="E595">
            <v>0.84394675925925922</v>
          </cell>
        </row>
        <row r="596">
          <cell r="D596">
            <v>45342</v>
          </cell>
          <cell r="E596">
            <v>0.84464120370370366</v>
          </cell>
        </row>
        <row r="597">
          <cell r="D597">
            <v>45342</v>
          </cell>
          <cell r="E597">
            <v>0.8453356481481481</v>
          </cell>
        </row>
        <row r="598">
          <cell r="D598">
            <v>45342</v>
          </cell>
          <cell r="E598">
            <v>0.84603009259259254</v>
          </cell>
        </row>
        <row r="599">
          <cell r="D599">
            <v>45342</v>
          </cell>
          <cell r="E599">
            <v>0.84672453703703698</v>
          </cell>
        </row>
        <row r="600">
          <cell r="D600">
            <v>45342</v>
          </cell>
          <cell r="E600">
            <v>0.84741898148148154</v>
          </cell>
        </row>
        <row r="601">
          <cell r="D601">
            <v>45342</v>
          </cell>
          <cell r="E601">
            <v>0.84811342592592598</v>
          </cell>
        </row>
        <row r="602">
          <cell r="D602">
            <v>45342</v>
          </cell>
          <cell r="E602">
            <v>0.84880787037037042</v>
          </cell>
        </row>
        <row r="603">
          <cell r="D603">
            <v>45342</v>
          </cell>
          <cell r="E603">
            <v>0.84950231481481486</v>
          </cell>
        </row>
        <row r="604">
          <cell r="D604">
            <v>45342</v>
          </cell>
          <cell r="E604">
            <v>0.8501967592592593</v>
          </cell>
        </row>
        <row r="605">
          <cell r="D605">
            <v>45342</v>
          </cell>
          <cell r="E605">
            <v>0.85089120370370375</v>
          </cell>
        </row>
        <row r="606">
          <cell r="D606">
            <v>45342</v>
          </cell>
          <cell r="E606">
            <v>0.85158564814814819</v>
          </cell>
        </row>
        <row r="607">
          <cell r="D607">
            <v>45342</v>
          </cell>
          <cell r="E607">
            <v>0.85228009259259263</v>
          </cell>
        </row>
        <row r="608">
          <cell r="D608">
            <v>45342</v>
          </cell>
          <cell r="E608">
            <v>0.85297453703703707</v>
          </cell>
        </row>
        <row r="609">
          <cell r="D609">
            <v>45342</v>
          </cell>
          <cell r="E609">
            <v>0.85366898148148151</v>
          </cell>
        </row>
        <row r="610">
          <cell r="D610">
            <v>45342</v>
          </cell>
          <cell r="E610">
            <v>0.85436342592592596</v>
          </cell>
        </row>
        <row r="611">
          <cell r="D611">
            <v>45342</v>
          </cell>
          <cell r="E611">
            <v>0.8550578703703704</v>
          </cell>
        </row>
        <row r="612">
          <cell r="D612">
            <v>45342</v>
          </cell>
          <cell r="E612">
            <v>0.85575231481481484</v>
          </cell>
        </row>
        <row r="613">
          <cell r="D613">
            <v>45342</v>
          </cell>
          <cell r="E613">
            <v>0.85644675925925928</v>
          </cell>
        </row>
        <row r="614">
          <cell r="D614">
            <v>45342</v>
          </cell>
          <cell r="E614">
            <v>0.85714120370370372</v>
          </cell>
        </row>
        <row r="615">
          <cell r="D615">
            <v>45342</v>
          </cell>
          <cell r="E615">
            <v>0.85783564814814817</v>
          </cell>
        </row>
        <row r="616">
          <cell r="D616">
            <v>45342</v>
          </cell>
          <cell r="E616">
            <v>0.85853009259259261</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showGridLines="0" tabSelected="1" zoomScaleNormal="100" workbookViewId="0"/>
  </sheetViews>
  <sheetFormatPr defaultColWidth="0" defaultRowHeight="14.5" zeroHeight="1"/>
  <cols>
    <col min="1" max="1" width="2.90625" style="1" customWidth="1"/>
    <col min="2" max="2" width="36.08984375" style="1" customWidth="1"/>
    <col min="3" max="3" width="32.36328125" style="1" customWidth="1"/>
    <col min="4" max="4" width="36.7265625" style="1" customWidth="1"/>
    <col min="5" max="5" width="3.453125" style="1" customWidth="1"/>
    <col min="6" max="16384" width="9" style="1" hidden="1"/>
  </cols>
  <sheetData>
    <row r="1" spans="2:4"/>
    <row r="2" spans="2:4" ht="31.5">
      <c r="B2" s="141" t="s">
        <v>156</v>
      </c>
      <c r="C2" s="142"/>
      <c r="D2" s="142"/>
    </row>
    <row r="3" spans="2:4" ht="15.5">
      <c r="B3" s="143"/>
      <c r="C3" s="143"/>
      <c r="D3" s="143"/>
    </row>
    <row r="4" spans="2:4" ht="15.5">
      <c r="B4" s="2"/>
      <c r="C4" s="2"/>
      <c r="D4" s="2"/>
    </row>
    <row r="5" spans="2:4" ht="40.5" customHeight="1">
      <c r="B5" s="7" t="s">
        <v>137</v>
      </c>
      <c r="C5" s="136" t="s">
        <v>85</v>
      </c>
      <c r="D5" s="137"/>
    </row>
    <row r="6" spans="2:4" ht="40.5" customHeight="1">
      <c r="B6" s="7" t="s">
        <v>138</v>
      </c>
      <c r="C6" s="136" t="s">
        <v>145</v>
      </c>
      <c r="D6" s="137"/>
    </row>
    <row r="7" spans="2:4" ht="40.5" customHeight="1">
      <c r="B7" s="7" t="s">
        <v>139</v>
      </c>
      <c r="C7" s="136" t="s">
        <v>86</v>
      </c>
      <c r="D7" s="137"/>
    </row>
    <row r="8" spans="2:4" ht="40.5" customHeight="1">
      <c r="B8" s="7" t="s">
        <v>140</v>
      </c>
      <c r="C8" s="136" t="s">
        <v>220</v>
      </c>
      <c r="D8" s="137"/>
    </row>
    <row r="9" spans="2:4" ht="40.5" customHeight="1">
      <c r="B9" s="145" t="s">
        <v>141</v>
      </c>
      <c r="C9" s="7" t="s">
        <v>142</v>
      </c>
      <c r="D9" s="7" t="s">
        <v>143</v>
      </c>
    </row>
    <row r="10" spans="2:4" ht="15.5">
      <c r="B10" s="146"/>
      <c r="C10" s="98" t="s">
        <v>45</v>
      </c>
      <c r="D10" s="98" t="s">
        <v>144</v>
      </c>
    </row>
    <row r="11" spans="2:4" ht="31">
      <c r="B11" s="100" t="s">
        <v>152</v>
      </c>
      <c r="C11" s="98"/>
      <c r="D11" s="98"/>
    </row>
    <row r="12" spans="2:4" ht="17.5">
      <c r="B12" s="6" t="s">
        <v>151</v>
      </c>
      <c r="C12" s="144" t="s">
        <v>153</v>
      </c>
      <c r="D12" s="139"/>
    </row>
    <row r="13" spans="2:4" ht="15.5">
      <c r="B13" s="5" t="s">
        <v>148</v>
      </c>
      <c r="C13" s="138" t="s">
        <v>154</v>
      </c>
      <c r="D13" s="139"/>
    </row>
    <row r="14" spans="2:4" ht="15.5">
      <c r="B14" s="5" t="s">
        <v>147</v>
      </c>
      <c r="C14" s="147" t="s">
        <v>304</v>
      </c>
      <c r="D14" s="139"/>
    </row>
    <row r="15" spans="2:4" ht="30" customHeight="1">
      <c r="B15" s="6" t="s">
        <v>150</v>
      </c>
      <c r="C15" s="140" t="s">
        <v>155</v>
      </c>
      <c r="D15" s="137"/>
    </row>
    <row r="16" spans="2:4" ht="79.5" customHeight="1">
      <c r="B16" s="99" t="s">
        <v>149</v>
      </c>
      <c r="C16" s="136" t="s">
        <v>247</v>
      </c>
      <c r="D16" s="137"/>
    </row>
    <row r="17" spans="2:4" ht="46.5">
      <c r="B17" s="99" t="s">
        <v>146</v>
      </c>
      <c r="C17" s="37">
        <f>'Expected Reduction Emisison'!F27</f>
        <v>1001.1400452506841</v>
      </c>
      <c r="D17" s="36" t="s">
        <v>296</v>
      </c>
    </row>
    <row r="18" spans="2:4"/>
    <row r="19" spans="2:4"/>
  </sheetData>
  <mergeCells count="12">
    <mergeCell ref="C16:D16"/>
    <mergeCell ref="C13:D13"/>
    <mergeCell ref="C15:D15"/>
    <mergeCell ref="B2:D2"/>
    <mergeCell ref="B3:D3"/>
    <mergeCell ref="C5:D5"/>
    <mergeCell ref="C12:D12"/>
    <mergeCell ref="C6:D6"/>
    <mergeCell ref="C7:D7"/>
    <mergeCell ref="C8:D8"/>
    <mergeCell ref="B9:B10"/>
    <mergeCell ref="C14:D14"/>
  </mergeCells>
  <phoneticPr fontId="2" type="noConversion"/>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831850</xdr:colOff>
                    <xdr:row>10</xdr:row>
                    <xdr:rowOff>19050</xdr:rowOff>
                  </from>
                  <to>
                    <xdr:col>2</xdr:col>
                    <xdr:colOff>1676400</xdr:colOff>
                    <xdr:row>10</xdr:row>
                    <xdr:rowOff>381000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1136650</xdr:colOff>
                    <xdr:row>10</xdr:row>
                    <xdr:rowOff>19050</xdr:rowOff>
                  </from>
                  <to>
                    <xdr:col>3</xdr:col>
                    <xdr:colOff>1771650</xdr:colOff>
                    <xdr:row>10</xdr:row>
                    <xdr:rowOff>381000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B2:K21"/>
  <sheetViews>
    <sheetView showGridLines="0" workbookViewId="0">
      <selection activeCell="I18" sqref="I18"/>
    </sheetView>
  </sheetViews>
  <sheetFormatPr defaultColWidth="9" defaultRowHeight="14"/>
  <cols>
    <col min="1" max="1" width="4.36328125" style="9" customWidth="1"/>
    <col min="2" max="2" width="12.26953125" style="9" customWidth="1"/>
    <col min="3" max="3" width="29.36328125" style="9" customWidth="1"/>
    <col min="4" max="4" width="8.7265625" style="9" customWidth="1"/>
    <col min="5" max="5" width="11.36328125" style="9" customWidth="1"/>
    <col min="6" max="6" width="33.90625" style="9" customWidth="1"/>
    <col min="7" max="9" width="14.7265625" style="9" customWidth="1"/>
    <col min="10" max="16384" width="9" style="9"/>
  </cols>
  <sheetData>
    <row r="2" spans="2:11" ht="26" thickBot="1">
      <c r="B2" s="8" t="s">
        <v>128</v>
      </c>
    </row>
    <row r="3" spans="2:11" ht="33" customHeight="1" thickBot="1">
      <c r="B3" s="156"/>
      <c r="C3" s="157"/>
      <c r="D3" s="157"/>
      <c r="E3" s="157"/>
      <c r="F3" s="157"/>
      <c r="G3" s="157"/>
      <c r="H3" s="157"/>
      <c r="I3" s="157"/>
      <c r="J3" s="157"/>
      <c r="K3" s="158"/>
    </row>
    <row r="4" spans="2:11">
      <c r="B4" s="10"/>
    </row>
    <row r="5" spans="2:11">
      <c r="B5" s="103" t="s">
        <v>171</v>
      </c>
      <c r="C5" s="219" t="s">
        <v>172</v>
      </c>
      <c r="D5" s="162"/>
      <c r="E5" s="162"/>
      <c r="F5" s="162"/>
      <c r="G5" s="104" t="s">
        <v>173</v>
      </c>
      <c r="H5" s="162" t="s">
        <v>174</v>
      </c>
      <c r="I5" s="162"/>
      <c r="J5" s="219" t="s">
        <v>21</v>
      </c>
      <c r="K5" s="162"/>
    </row>
    <row r="6" spans="2:11" ht="37.5" customHeight="1">
      <c r="B6" s="11" t="s">
        <v>112</v>
      </c>
      <c r="C6" s="148" t="s">
        <v>283</v>
      </c>
      <c r="D6" s="149"/>
      <c r="E6" s="149"/>
      <c r="F6" s="150"/>
      <c r="G6" s="25" t="s">
        <v>249</v>
      </c>
      <c r="H6" s="163">
        <f>H7*H8</f>
        <v>0.14274000000000001</v>
      </c>
      <c r="I6" s="164"/>
      <c r="J6" s="165"/>
      <c r="K6" s="165"/>
    </row>
    <row r="7" spans="2:11" ht="28.5" customHeight="1">
      <c r="B7" s="11" t="s">
        <v>129</v>
      </c>
      <c r="C7" s="148" t="s">
        <v>284</v>
      </c>
      <c r="D7" s="149"/>
      <c r="E7" s="149"/>
      <c r="F7" s="150"/>
      <c r="G7" s="25" t="s">
        <v>298</v>
      </c>
      <c r="H7" s="239">
        <f>SUM(E13:F21)*10^-3</f>
        <v>0.10979999999999999</v>
      </c>
      <c r="I7" s="240"/>
      <c r="J7" s="170"/>
      <c r="K7" s="171"/>
    </row>
    <row r="8" spans="2:11" ht="18.75" customHeight="1">
      <c r="B8" s="11" t="s">
        <v>91</v>
      </c>
      <c r="C8" s="148" t="s">
        <v>27</v>
      </c>
      <c r="D8" s="149"/>
      <c r="E8" s="149"/>
      <c r="F8" s="150"/>
      <c r="G8" s="25" t="s">
        <v>35</v>
      </c>
      <c r="H8" s="241">
        <f>parameter!C9</f>
        <v>1.3</v>
      </c>
      <c r="I8" s="242"/>
      <c r="J8" s="165"/>
      <c r="K8" s="165"/>
    </row>
    <row r="12" spans="2:11" ht="16.5" customHeight="1">
      <c r="B12" s="24" t="s">
        <v>23</v>
      </c>
      <c r="C12" s="103" t="s">
        <v>219</v>
      </c>
      <c r="D12" s="23" t="s">
        <v>19</v>
      </c>
      <c r="E12" s="162" t="s">
        <v>174</v>
      </c>
      <c r="F12" s="162"/>
      <c r="G12" s="162" t="s">
        <v>21</v>
      </c>
      <c r="H12" s="162"/>
    </row>
    <row r="13" spans="2:11">
      <c r="B13" s="26">
        <v>45975</v>
      </c>
      <c r="C13" s="29" t="s">
        <v>30</v>
      </c>
      <c r="D13" s="29" t="s">
        <v>29</v>
      </c>
      <c r="E13" s="180">
        <v>109.8</v>
      </c>
      <c r="F13" s="182"/>
      <c r="G13" s="180"/>
      <c r="H13" s="182"/>
    </row>
    <row r="14" spans="2:11">
      <c r="B14" s="28"/>
      <c r="C14" s="28"/>
      <c r="D14" s="28"/>
      <c r="E14" s="180"/>
      <c r="F14" s="182"/>
      <c r="G14" s="180"/>
      <c r="H14" s="182"/>
    </row>
    <row r="15" spans="2:11">
      <c r="B15" s="28"/>
      <c r="C15" s="28"/>
      <c r="D15" s="28"/>
      <c r="E15" s="180"/>
      <c r="F15" s="182"/>
      <c r="G15" s="180"/>
      <c r="H15" s="182"/>
    </row>
    <row r="16" spans="2:11">
      <c r="B16" s="28"/>
      <c r="C16" s="28"/>
      <c r="D16" s="28"/>
      <c r="E16" s="180"/>
      <c r="F16" s="182"/>
      <c r="G16" s="180"/>
      <c r="H16" s="182"/>
    </row>
    <row r="17" spans="2:8">
      <c r="B17" s="28"/>
      <c r="C17" s="28"/>
      <c r="D17" s="28"/>
      <c r="E17" s="180"/>
      <c r="F17" s="182"/>
      <c r="G17" s="180"/>
      <c r="H17" s="182"/>
    </row>
    <row r="18" spans="2:8">
      <c r="B18" s="28"/>
      <c r="C18" s="28"/>
      <c r="D18" s="28"/>
      <c r="E18" s="180"/>
      <c r="F18" s="182"/>
      <c r="G18" s="180"/>
      <c r="H18" s="182"/>
    </row>
    <row r="19" spans="2:8">
      <c r="B19" s="28"/>
      <c r="C19" s="28"/>
      <c r="D19" s="28"/>
      <c r="E19" s="180"/>
      <c r="F19" s="182"/>
      <c r="G19" s="180"/>
      <c r="H19" s="182"/>
    </row>
    <row r="20" spans="2:8">
      <c r="B20" s="28"/>
      <c r="C20" s="28"/>
      <c r="D20" s="28"/>
      <c r="E20" s="180"/>
      <c r="F20" s="182"/>
      <c r="G20" s="180"/>
      <c r="H20" s="182"/>
    </row>
    <row r="21" spans="2:8">
      <c r="B21" s="28"/>
      <c r="C21" s="28"/>
      <c r="D21" s="28"/>
      <c r="E21" s="180"/>
      <c r="F21" s="182"/>
      <c r="G21" s="180"/>
      <c r="H21" s="182"/>
    </row>
  </sheetData>
  <mergeCells count="33">
    <mergeCell ref="G21:H21"/>
    <mergeCell ref="E13:F13"/>
    <mergeCell ref="E14:F14"/>
    <mergeCell ref="E15:F15"/>
    <mergeCell ref="E16:F16"/>
    <mergeCell ref="E17:F17"/>
    <mergeCell ref="E18:F18"/>
    <mergeCell ref="E19:F19"/>
    <mergeCell ref="E20:F20"/>
    <mergeCell ref="E21:F21"/>
    <mergeCell ref="G15:H15"/>
    <mergeCell ref="G16:H16"/>
    <mergeCell ref="G17:H17"/>
    <mergeCell ref="G18:H18"/>
    <mergeCell ref="G19:H19"/>
    <mergeCell ref="G20:H20"/>
    <mergeCell ref="E12:F12"/>
    <mergeCell ref="G12:H12"/>
    <mergeCell ref="G13:H13"/>
    <mergeCell ref="G14:H14"/>
    <mergeCell ref="C7:F7"/>
    <mergeCell ref="H7:I7"/>
    <mergeCell ref="J7:K7"/>
    <mergeCell ref="C8:F8"/>
    <mergeCell ref="H8:I8"/>
    <mergeCell ref="J8:K8"/>
    <mergeCell ref="B3:K3"/>
    <mergeCell ref="C5:F5"/>
    <mergeCell ref="H5:I5"/>
    <mergeCell ref="J5:K5"/>
    <mergeCell ref="C6:F6"/>
    <mergeCell ref="H6:I6"/>
    <mergeCell ref="J6:K6"/>
  </mergeCells>
  <phoneticPr fontId="2" type="noConversion"/>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3" id="{D6DD4783-AC4A-4BD8-BC9A-08F73937D409}">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H8</xm:sqref>
        </x14:conditionalFormatting>
        <x14:conditionalFormatting xmlns:xm="http://schemas.microsoft.com/office/excel/2006/main">
          <x14:cfRule type="expression" priority="2" id="{B6A9D1C5-04AC-4555-A4EE-ACA1DE648C43}">
            <xm:f>NOT(OR(BEy!#REF!="산정방법 2",BEy!#REF!="산정방법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G12</xm:sqref>
        </x14:conditionalFormatting>
        <x14:conditionalFormatting xmlns:xm="http://schemas.microsoft.com/office/excel/2006/main">
          <x14:cfRule type="expression" priority="1" id="{DCFF8828-F8BC-48EA-9408-E79B79962A72}">
            <xm:f>NOT(OR(BEy!#REF!="산정방법 2",BEy!#REF!="산정방법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J5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B2:N20"/>
  <sheetViews>
    <sheetView showGridLines="0" zoomScaleNormal="100" workbookViewId="0">
      <selection activeCell="G14" sqref="G14"/>
    </sheetView>
  </sheetViews>
  <sheetFormatPr defaultColWidth="9" defaultRowHeight="14"/>
  <cols>
    <col min="1" max="1" width="4.453125" style="9" customWidth="1"/>
    <col min="2" max="2" width="12.26953125" style="9" customWidth="1"/>
    <col min="3" max="3" width="12.08984375" style="9" bestFit="1" customWidth="1"/>
    <col min="4" max="4" width="8.7265625" style="9" customWidth="1"/>
    <col min="5" max="5" width="11.36328125" style="9" customWidth="1"/>
    <col min="6" max="6" width="33.90625" style="9" customWidth="1"/>
    <col min="7" max="9" width="14.7265625" style="9" customWidth="1"/>
    <col min="10" max="10" width="11.36328125" style="9" customWidth="1"/>
    <col min="11" max="11" width="17.90625" style="9" customWidth="1"/>
    <col min="12" max="12" width="16.6328125" style="9" customWidth="1"/>
    <col min="13" max="13" width="11.6328125" style="9" bestFit="1" customWidth="1"/>
    <col min="14" max="14" width="18.7265625" style="9" customWidth="1"/>
    <col min="15" max="16384" width="9" style="9"/>
  </cols>
  <sheetData>
    <row r="2" spans="2:14" ht="26" thickBot="1">
      <c r="B2" s="8" t="s">
        <v>132</v>
      </c>
    </row>
    <row r="3" spans="2:14" ht="31.5" customHeight="1" thickBot="1">
      <c r="B3" s="156"/>
      <c r="C3" s="157"/>
      <c r="D3" s="157"/>
      <c r="E3" s="157"/>
      <c r="F3" s="157"/>
      <c r="G3" s="157"/>
      <c r="H3" s="157"/>
      <c r="I3" s="157"/>
      <c r="J3" s="157"/>
      <c r="K3" s="158"/>
    </row>
    <row r="4" spans="2:14">
      <c r="B4" s="10"/>
    </row>
    <row r="5" spans="2:14">
      <c r="B5" s="103" t="s">
        <v>171</v>
      </c>
      <c r="C5" s="219" t="s">
        <v>172</v>
      </c>
      <c r="D5" s="162"/>
      <c r="E5" s="162"/>
      <c r="F5" s="162"/>
      <c r="G5" s="104" t="s">
        <v>173</v>
      </c>
      <c r="H5" s="162" t="s">
        <v>174</v>
      </c>
      <c r="I5" s="162"/>
      <c r="J5" s="219" t="s">
        <v>21</v>
      </c>
      <c r="K5" s="162"/>
    </row>
    <row r="6" spans="2:14" ht="37.5" customHeight="1">
      <c r="B6" s="11" t="s">
        <v>113</v>
      </c>
      <c r="C6" s="148" t="s">
        <v>278</v>
      </c>
      <c r="D6" s="149"/>
      <c r="E6" s="149"/>
      <c r="F6" s="150"/>
      <c r="G6" s="25" t="s">
        <v>249</v>
      </c>
      <c r="H6" s="163">
        <f>H7*H8*H9</f>
        <v>1.9483915600024614E-2</v>
      </c>
      <c r="I6" s="164"/>
      <c r="J6" s="165"/>
      <c r="K6" s="165"/>
    </row>
    <row r="7" spans="2:14" ht="37.5" customHeight="1">
      <c r="B7" s="11" t="s">
        <v>133</v>
      </c>
      <c r="C7" s="148" t="s">
        <v>285</v>
      </c>
      <c r="D7" s="149"/>
      <c r="E7" s="149"/>
      <c r="F7" s="150"/>
      <c r="G7" s="25" t="s">
        <v>299</v>
      </c>
      <c r="H7" s="243">
        <f>L14*parameter!C27*10^-9</f>
        <v>6.1332131868131865E-6</v>
      </c>
      <c r="I7" s="244"/>
      <c r="J7" s="178" t="s">
        <v>197</v>
      </c>
      <c r="K7" s="171"/>
    </row>
    <row r="8" spans="2:14" ht="33" customHeight="1">
      <c r="B8" s="11" t="s">
        <v>134</v>
      </c>
      <c r="C8" s="190" t="s">
        <v>286</v>
      </c>
      <c r="D8" s="149"/>
      <c r="E8" s="149"/>
      <c r="F8" s="150"/>
      <c r="G8" s="25" t="s">
        <v>31</v>
      </c>
      <c r="H8" s="172">
        <f>parameter!C19</f>
        <v>42.63</v>
      </c>
      <c r="I8" s="173"/>
      <c r="J8" s="170" t="s">
        <v>39</v>
      </c>
      <c r="K8" s="171"/>
    </row>
    <row r="9" spans="2:14" ht="26.25" customHeight="1">
      <c r="B9" s="11" t="s">
        <v>135</v>
      </c>
      <c r="C9" s="190" t="s">
        <v>287</v>
      </c>
      <c r="D9" s="149"/>
      <c r="E9" s="149"/>
      <c r="F9" s="150"/>
      <c r="G9" s="25" t="s">
        <v>53</v>
      </c>
      <c r="H9" s="172">
        <f>parameter!C23</f>
        <v>74.52</v>
      </c>
      <c r="I9" s="173"/>
      <c r="J9" s="165"/>
      <c r="K9" s="165"/>
    </row>
    <row r="10" spans="2:14" ht="33.75" customHeight="1">
      <c r="B10" s="11" t="s">
        <v>136</v>
      </c>
      <c r="C10" s="148" t="s">
        <v>288</v>
      </c>
      <c r="D10" s="149"/>
      <c r="E10" s="149"/>
      <c r="F10" s="150"/>
      <c r="G10" s="25" t="s">
        <v>249</v>
      </c>
      <c r="H10" s="168" t="s">
        <v>194</v>
      </c>
      <c r="I10" s="169"/>
      <c r="J10" s="165"/>
      <c r="K10" s="165"/>
    </row>
    <row r="13" spans="2:14" ht="31">
      <c r="B13" s="93" t="s">
        <v>4</v>
      </c>
      <c r="C13" s="94" t="s">
        <v>5</v>
      </c>
      <c r="D13" s="245" t="s">
        <v>218</v>
      </c>
      <c r="E13" s="246"/>
      <c r="F13" s="93" t="s">
        <v>217</v>
      </c>
      <c r="G13" s="121" t="s">
        <v>211</v>
      </c>
      <c r="H13" s="122" t="s">
        <v>212</v>
      </c>
      <c r="I13" s="123" t="s">
        <v>213</v>
      </c>
      <c r="J13" s="123" t="s">
        <v>202</v>
      </c>
      <c r="K13" s="124" t="s">
        <v>216</v>
      </c>
      <c r="L13" s="121" t="s">
        <v>214</v>
      </c>
      <c r="M13" s="125" t="s">
        <v>19</v>
      </c>
      <c r="N13" s="125" t="s">
        <v>13</v>
      </c>
    </row>
    <row r="14" spans="2:14" ht="84">
      <c r="B14" s="29">
        <v>1</v>
      </c>
      <c r="C14" s="26">
        <v>45975</v>
      </c>
      <c r="D14" s="180" t="s">
        <v>215</v>
      </c>
      <c r="E14" s="182"/>
      <c r="F14" s="27" t="s">
        <v>195</v>
      </c>
      <c r="G14" s="27" t="s">
        <v>196</v>
      </c>
      <c r="H14" s="29">
        <v>63.8</v>
      </c>
      <c r="I14" s="29"/>
      <c r="J14" s="29" t="s">
        <v>37</v>
      </c>
      <c r="K14" s="29">
        <v>9.1</v>
      </c>
      <c r="L14" s="95">
        <f>H14/K14</f>
        <v>7.0109890109890109</v>
      </c>
      <c r="M14" s="29" t="s">
        <v>38</v>
      </c>
      <c r="N14" s="96"/>
    </row>
    <row r="15" spans="2:14">
      <c r="B15" s="29"/>
      <c r="C15" s="29"/>
      <c r="D15" s="180"/>
      <c r="E15" s="182"/>
      <c r="F15" s="29"/>
      <c r="G15" s="29"/>
      <c r="H15" s="29"/>
      <c r="I15" s="29"/>
      <c r="J15" s="29"/>
      <c r="K15" s="29"/>
      <c r="L15" s="29"/>
      <c r="M15" s="97"/>
      <c r="N15" s="96"/>
    </row>
    <row r="16" spans="2:14">
      <c r="B16" s="29"/>
      <c r="C16" s="29"/>
      <c r="D16" s="180"/>
      <c r="E16" s="182"/>
      <c r="F16" s="29"/>
      <c r="G16" s="29"/>
      <c r="H16" s="29"/>
      <c r="I16" s="29"/>
      <c r="J16" s="29"/>
      <c r="K16" s="29"/>
      <c r="L16" s="29"/>
      <c r="M16" s="97"/>
      <c r="N16" s="96"/>
    </row>
    <row r="17" spans="2:14">
      <c r="B17" s="29"/>
      <c r="C17" s="29"/>
      <c r="D17" s="180"/>
      <c r="E17" s="182"/>
      <c r="F17" s="29"/>
      <c r="G17" s="29"/>
      <c r="H17" s="29"/>
      <c r="I17" s="29"/>
      <c r="J17" s="29"/>
      <c r="K17" s="29"/>
      <c r="L17" s="29"/>
      <c r="M17" s="97"/>
      <c r="N17" s="96"/>
    </row>
    <row r="18" spans="2:14">
      <c r="B18" s="29"/>
      <c r="C18" s="29"/>
      <c r="D18" s="180"/>
      <c r="E18" s="182"/>
      <c r="F18" s="29"/>
      <c r="G18" s="29"/>
      <c r="H18" s="29"/>
      <c r="I18" s="29"/>
      <c r="J18" s="29"/>
      <c r="K18" s="29"/>
      <c r="L18" s="29"/>
      <c r="M18" s="97"/>
      <c r="N18" s="96"/>
    </row>
    <row r="19" spans="2:14">
      <c r="B19" s="29"/>
      <c r="C19" s="29"/>
      <c r="D19" s="180"/>
      <c r="E19" s="182"/>
      <c r="F19" s="29"/>
      <c r="G19" s="29"/>
      <c r="H19" s="29"/>
      <c r="I19" s="29"/>
      <c r="J19" s="29"/>
      <c r="K19" s="29"/>
      <c r="L19" s="29"/>
      <c r="M19" s="97"/>
      <c r="N19" s="96"/>
    </row>
    <row r="20" spans="2:14">
      <c r="B20" s="29"/>
      <c r="C20" s="29"/>
      <c r="D20" s="180"/>
      <c r="E20" s="182"/>
      <c r="F20" s="29"/>
      <c r="G20" s="29"/>
      <c r="H20" s="29"/>
      <c r="I20" s="29"/>
      <c r="J20" s="29"/>
      <c r="K20" s="29"/>
      <c r="L20" s="29"/>
      <c r="M20" s="97"/>
      <c r="N20" s="96"/>
    </row>
  </sheetData>
  <mergeCells count="27">
    <mergeCell ref="D18:E18"/>
    <mergeCell ref="D19:E19"/>
    <mergeCell ref="D20:E20"/>
    <mergeCell ref="D13:E13"/>
    <mergeCell ref="D14:E14"/>
    <mergeCell ref="D15:E15"/>
    <mergeCell ref="D16:E16"/>
    <mergeCell ref="D17:E17"/>
    <mergeCell ref="C9:F9"/>
    <mergeCell ref="H9:I9"/>
    <mergeCell ref="J9:K9"/>
    <mergeCell ref="C10:F10"/>
    <mergeCell ref="H10:I10"/>
    <mergeCell ref="J10:K10"/>
    <mergeCell ref="C7:F7"/>
    <mergeCell ref="H7:I7"/>
    <mergeCell ref="J7:K7"/>
    <mergeCell ref="C8:F8"/>
    <mergeCell ref="H8:I8"/>
    <mergeCell ref="J8:K8"/>
    <mergeCell ref="B3:K3"/>
    <mergeCell ref="C5:F5"/>
    <mergeCell ref="H5:I5"/>
    <mergeCell ref="J5:K5"/>
    <mergeCell ref="C6:F6"/>
    <mergeCell ref="H6:I6"/>
    <mergeCell ref="J6:K6"/>
  </mergeCells>
  <phoneticPr fontId="2" type="noConversion"/>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2" id="{1FC51337-80D1-44E4-BD48-49D632E3224B}">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H8:H10</xm:sqref>
        </x14:conditionalFormatting>
        <x14:conditionalFormatting xmlns:xm="http://schemas.microsoft.com/office/excel/2006/main">
          <x14:cfRule type="expression" priority="1" id="{5404DC97-34B3-4A5B-85ED-2119004C4BCD}">
            <xm:f>NOT(OR(BEy!#REF!="산정방법 2",BEy!#REF!="산정방법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J5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K3"/>
  <sheetViews>
    <sheetView showGridLines="0" workbookViewId="0">
      <selection activeCell="I23" sqref="I23"/>
    </sheetView>
  </sheetViews>
  <sheetFormatPr defaultRowHeight="14.5"/>
  <sheetData>
    <row r="2" spans="2:11" ht="26" thickBot="1">
      <c r="B2" s="101" t="s">
        <v>246</v>
      </c>
    </row>
    <row r="3" spans="2:11" ht="15" thickBot="1">
      <c r="B3" s="247" t="s">
        <v>245</v>
      </c>
      <c r="C3" s="248"/>
      <c r="D3" s="248"/>
      <c r="E3" s="248"/>
      <c r="F3" s="248"/>
      <c r="G3" s="248"/>
      <c r="H3" s="248"/>
      <c r="I3" s="248"/>
      <c r="J3" s="248"/>
      <c r="K3" s="249"/>
    </row>
  </sheetData>
  <mergeCells count="1">
    <mergeCell ref="B3:K3"/>
  </mergeCells>
  <phoneticPr fontId="2"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M75"/>
  <sheetViews>
    <sheetView showGridLines="0" topLeftCell="A7" zoomScaleNormal="100" workbookViewId="0">
      <selection activeCell="B14" sqref="B14"/>
    </sheetView>
  </sheetViews>
  <sheetFormatPr defaultColWidth="9" defaultRowHeight="14"/>
  <cols>
    <col min="1" max="1" width="9" style="40"/>
    <col min="2" max="2" width="15" style="40" customWidth="1"/>
    <col min="3" max="3" width="11.453125" style="40" bestFit="1" customWidth="1"/>
    <col min="4" max="4" width="14.7265625" style="40" customWidth="1"/>
    <col min="5" max="5" width="22.36328125" style="40" customWidth="1"/>
    <col min="6" max="6" width="10" style="40" customWidth="1"/>
    <col min="7" max="16384" width="9" style="40"/>
  </cols>
  <sheetData>
    <row r="2" spans="2:4" ht="17">
      <c r="B2" s="82" t="s">
        <v>130</v>
      </c>
    </row>
    <row r="3" spans="2:4">
      <c r="B3" s="103" t="s">
        <v>171</v>
      </c>
      <c r="C3" s="103" t="s">
        <v>174</v>
      </c>
      <c r="D3" s="104" t="s">
        <v>173</v>
      </c>
    </row>
    <row r="4" spans="2:4" ht="28">
      <c r="B4" s="12" t="s">
        <v>17</v>
      </c>
      <c r="C4" s="83">
        <v>2800</v>
      </c>
      <c r="D4" s="25" t="s">
        <v>84</v>
      </c>
    </row>
    <row r="5" spans="2:4" ht="15.5">
      <c r="B5" s="106"/>
      <c r="C5" s="107"/>
      <c r="D5" s="108"/>
    </row>
    <row r="7" spans="2:4" ht="17">
      <c r="B7" s="109" t="s">
        <v>200</v>
      </c>
    </row>
    <row r="8" spans="2:4">
      <c r="B8" s="103" t="s">
        <v>171</v>
      </c>
      <c r="C8" s="103" t="s">
        <v>174</v>
      </c>
      <c r="D8" s="104" t="s">
        <v>173</v>
      </c>
    </row>
    <row r="9" spans="2:4" ht="17.5">
      <c r="B9" s="11" t="s">
        <v>91</v>
      </c>
      <c r="C9" s="83">
        <v>1.3</v>
      </c>
      <c r="D9" s="25" t="s">
        <v>26</v>
      </c>
    </row>
    <row r="17" spans="2:4" ht="17">
      <c r="B17" s="109" t="s">
        <v>181</v>
      </c>
      <c r="C17" s="40" t="s">
        <v>182</v>
      </c>
    </row>
    <row r="18" spans="2:4">
      <c r="B18" s="119" t="s">
        <v>202</v>
      </c>
      <c r="C18" s="84" t="s">
        <v>40</v>
      </c>
      <c r="D18" s="119" t="s">
        <v>19</v>
      </c>
    </row>
    <row r="19" spans="2:4">
      <c r="B19" s="85" t="s">
        <v>295</v>
      </c>
      <c r="C19" s="86">
        <v>42.63</v>
      </c>
      <c r="D19" s="85" t="s">
        <v>41</v>
      </c>
    </row>
    <row r="21" spans="2:4" ht="17">
      <c r="B21" s="109" t="s">
        <v>201</v>
      </c>
      <c r="C21" s="40" t="s">
        <v>182</v>
      </c>
    </row>
    <row r="22" spans="2:4">
      <c r="B22" s="119" t="s">
        <v>202</v>
      </c>
      <c r="C22" s="87" t="s">
        <v>42</v>
      </c>
      <c r="D22" s="119" t="s">
        <v>19</v>
      </c>
    </row>
    <row r="23" spans="2:4">
      <c r="B23" s="85" t="s">
        <v>295</v>
      </c>
      <c r="C23" s="88">
        <v>74.52</v>
      </c>
      <c r="D23" s="85" t="s">
        <v>53</v>
      </c>
    </row>
    <row r="25" spans="2:4" ht="17">
      <c r="B25" s="109" t="s">
        <v>209</v>
      </c>
      <c r="C25" s="40" t="s">
        <v>182</v>
      </c>
    </row>
    <row r="26" spans="2:4">
      <c r="B26" s="119" t="s">
        <v>202</v>
      </c>
      <c r="C26" s="120" t="s">
        <v>203</v>
      </c>
      <c r="D26" s="119" t="s">
        <v>19</v>
      </c>
    </row>
    <row r="27" spans="2:4" ht="17">
      <c r="B27" s="115" t="s">
        <v>294</v>
      </c>
      <c r="C27" s="89">
        <v>874.8</v>
      </c>
      <c r="D27" s="85" t="s">
        <v>131</v>
      </c>
    </row>
    <row r="33" spans="2:13" ht="17">
      <c r="B33" s="110" t="s">
        <v>243</v>
      </c>
    </row>
    <row r="34" spans="2:13" ht="28">
      <c r="B34" s="119" t="s">
        <v>205</v>
      </c>
      <c r="C34" s="120" t="s">
        <v>206</v>
      </c>
    </row>
    <row r="35" spans="2:13">
      <c r="B35" s="85" t="s">
        <v>244</v>
      </c>
      <c r="C35" s="134">
        <v>5.0000000000000001E-3</v>
      </c>
    </row>
    <row r="38" spans="2:13" ht="17">
      <c r="B38" s="110" t="s">
        <v>204</v>
      </c>
    </row>
    <row r="39" spans="2:13" ht="42">
      <c r="B39" s="119" t="s">
        <v>205</v>
      </c>
      <c r="C39" s="120" t="s">
        <v>206</v>
      </c>
      <c r="D39" s="87" t="s">
        <v>207</v>
      </c>
      <c r="E39" s="119" t="s">
        <v>208</v>
      </c>
      <c r="G39" s="40" t="s">
        <v>179</v>
      </c>
      <c r="M39" s="40" t="s">
        <v>180</v>
      </c>
    </row>
    <row r="40" spans="2:13">
      <c r="B40" s="85" t="s">
        <v>210</v>
      </c>
      <c r="C40" s="90">
        <v>0.02</v>
      </c>
      <c r="D40" s="91">
        <f>C40*1.96</f>
        <v>3.9199999999999999E-2</v>
      </c>
      <c r="E40" s="250">
        <f>SQRT(D40^2+D41^2)</f>
        <v>4.3826932358995874E-2</v>
      </c>
    </row>
    <row r="41" spans="2:13">
      <c r="B41" s="85" t="s">
        <v>87</v>
      </c>
      <c r="C41" s="92">
        <v>0.01</v>
      </c>
      <c r="D41" s="91">
        <f>C41*1.96</f>
        <v>1.9599999999999999E-2</v>
      </c>
      <c r="E41" s="251"/>
    </row>
    <row r="68" spans="2:6" ht="17">
      <c r="B68" s="110" t="s">
        <v>183</v>
      </c>
      <c r="C68" s="40" t="s">
        <v>184</v>
      </c>
    </row>
    <row r="69" spans="2:6" ht="34">
      <c r="B69" s="119" t="s">
        <v>289</v>
      </c>
      <c r="C69" s="113" t="s">
        <v>291</v>
      </c>
      <c r="D69" s="113" t="s">
        <v>206</v>
      </c>
    </row>
    <row r="70" spans="2:6" ht="17">
      <c r="B70" s="115" t="s">
        <v>188</v>
      </c>
      <c r="C70" s="111">
        <v>1.008</v>
      </c>
      <c r="D70" s="114" t="s">
        <v>189</v>
      </c>
    </row>
    <row r="71" spans="2:6">
      <c r="B71" s="85" t="s">
        <v>185</v>
      </c>
      <c r="C71" s="111">
        <v>12.010999999999999</v>
      </c>
      <c r="D71" s="114" t="s">
        <v>187</v>
      </c>
    </row>
    <row r="72" spans="2:6">
      <c r="B72" s="85" t="s">
        <v>186</v>
      </c>
      <c r="C72" s="112">
        <v>18.998000000000001</v>
      </c>
      <c r="D72" s="114" t="s">
        <v>190</v>
      </c>
    </row>
    <row r="74" spans="2:6" ht="34">
      <c r="B74" s="135" t="s">
        <v>22</v>
      </c>
      <c r="C74" s="113" t="s">
        <v>292</v>
      </c>
      <c r="D74" s="113" t="s">
        <v>290</v>
      </c>
      <c r="E74" s="113" t="s">
        <v>293</v>
      </c>
      <c r="F74" s="113" t="s">
        <v>193</v>
      </c>
    </row>
    <row r="75" spans="2:6" ht="16">
      <c r="B75" s="85" t="s">
        <v>191</v>
      </c>
      <c r="C75" s="85" t="s">
        <v>192</v>
      </c>
      <c r="D75" s="116">
        <f>C71*2+C70+C72*5</f>
        <v>120.02000000000001</v>
      </c>
      <c r="E75" s="85">
        <v>2</v>
      </c>
      <c r="F75" s="117">
        <f>ROUND((E75*C71)/D75,3)</f>
        <v>0.2</v>
      </c>
    </row>
  </sheetData>
  <mergeCells count="1">
    <mergeCell ref="E40:E41"/>
  </mergeCells>
  <phoneticPr fontId="2" type="noConversion"/>
  <pageMargins left="0.7" right="0.7" top="0.75" bottom="0.75" header="0.3" footer="0.3"/>
  <pageSetup paperSize="9"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2" id="{3CE584B2-F8A5-4D34-8DCB-13D2ECEBB330}">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C9</xm:sqref>
        </x14:conditionalFormatting>
        <x14:conditionalFormatting xmlns:xm="http://schemas.microsoft.com/office/excel/2006/main">
          <x14:cfRule type="expression" priority="1" id="{A225FA3F-AB1B-4C67-90AB-2FD71A7B27AD}">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C4:C5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B2:F27"/>
  <sheetViews>
    <sheetView showGridLines="0" workbookViewId="0">
      <selection activeCell="J16" sqref="J16"/>
    </sheetView>
  </sheetViews>
  <sheetFormatPr defaultColWidth="9" defaultRowHeight="14.5"/>
  <cols>
    <col min="1" max="1" width="3.36328125" style="4" customWidth="1"/>
    <col min="2" max="2" width="25.26953125" style="4" customWidth="1"/>
    <col min="3" max="3" width="21" style="4" customWidth="1"/>
    <col min="4" max="4" width="20.08984375" style="4" customWidth="1"/>
    <col min="5" max="5" width="14.453125" style="4" customWidth="1"/>
    <col min="6" max="6" width="16.6328125" style="4" customWidth="1"/>
    <col min="7" max="16384" width="9" style="4"/>
  </cols>
  <sheetData>
    <row r="2" spans="2:6" ht="26" thickBot="1">
      <c r="B2" s="101" t="s">
        <v>157</v>
      </c>
      <c r="C2" s="9"/>
      <c r="D2" s="9"/>
      <c r="E2" s="9"/>
      <c r="F2" s="9"/>
    </row>
    <row r="3" spans="2:6" ht="27" customHeight="1" thickBot="1">
      <c r="B3" s="156"/>
      <c r="C3" s="157"/>
      <c r="D3" s="157"/>
      <c r="E3" s="157"/>
      <c r="F3" s="158"/>
    </row>
    <row r="4" spans="2:6">
      <c r="B4" s="10"/>
      <c r="C4" s="9"/>
      <c r="D4" s="9"/>
      <c r="E4" s="9"/>
      <c r="F4" s="9"/>
    </row>
    <row r="5" spans="2:6">
      <c r="B5" s="159" t="s">
        <v>22</v>
      </c>
      <c r="C5" s="160"/>
      <c r="D5" s="160"/>
      <c r="E5" s="160"/>
      <c r="F5" s="161"/>
    </row>
    <row r="6" spans="2:6" ht="18.75" customHeight="1">
      <c r="B6" s="11" t="s">
        <v>54</v>
      </c>
      <c r="C6" s="148" t="s">
        <v>166</v>
      </c>
      <c r="D6" s="149"/>
      <c r="E6" s="149"/>
      <c r="F6" s="150"/>
    </row>
    <row r="7" spans="2:6" ht="18.75" customHeight="1">
      <c r="B7" s="11" t="s">
        <v>55</v>
      </c>
      <c r="C7" s="148" t="s">
        <v>167</v>
      </c>
      <c r="D7" s="149"/>
      <c r="E7" s="149"/>
      <c r="F7" s="150"/>
    </row>
    <row r="8" spans="2:6" ht="18.75" customHeight="1">
      <c r="B8" s="12" t="s">
        <v>56</v>
      </c>
      <c r="C8" s="148" t="s">
        <v>256</v>
      </c>
      <c r="D8" s="149"/>
      <c r="E8" s="149"/>
      <c r="F8" s="150"/>
    </row>
    <row r="9" spans="2:6" ht="18.75" customHeight="1">
      <c r="B9" s="12" t="s">
        <v>57</v>
      </c>
      <c r="C9" s="148" t="s">
        <v>168</v>
      </c>
      <c r="D9" s="149"/>
      <c r="E9" s="149"/>
      <c r="F9" s="150"/>
    </row>
    <row r="10" spans="2:6" ht="15.5">
      <c r="B10" s="13"/>
      <c r="C10" s="14"/>
      <c r="D10" s="14"/>
      <c r="E10" s="14"/>
      <c r="F10" s="14"/>
    </row>
    <row r="11" spans="2:6" ht="28">
      <c r="B11" s="15" t="s">
        <v>170</v>
      </c>
      <c r="C11" s="15" t="s">
        <v>46</v>
      </c>
      <c r="D11" s="15" t="s">
        <v>47</v>
      </c>
      <c r="E11" s="15" t="s">
        <v>67</v>
      </c>
      <c r="F11" s="14"/>
    </row>
    <row r="12" spans="2:6">
      <c r="B12" s="16" t="s">
        <v>65</v>
      </c>
      <c r="C12" s="17">
        <f>BAUadj!Z4</f>
        <v>1106.3445844223259</v>
      </c>
      <c r="D12" s="17">
        <f>BEadj!C4</f>
        <v>1051.2085632012077</v>
      </c>
      <c r="E12" s="18" t="str">
        <f>IF(D12&lt;C12,"Valid","Recalculation")</f>
        <v>Valid</v>
      </c>
      <c r="F12" s="14"/>
    </row>
    <row r="13" spans="2:6">
      <c r="B13" s="16" t="s">
        <v>60</v>
      </c>
      <c r="C13" s="17">
        <f>BAUadj!Z16</f>
        <v>1084.2901759338783</v>
      </c>
      <c r="D13" s="17">
        <f>BEadj!AF10</f>
        <v>1035.9445764990135</v>
      </c>
      <c r="E13" s="18" t="str">
        <f t="shared" ref="E13:E16" si="0">IF(D13&lt;C13,"Valid","Recalculation")</f>
        <v>Valid</v>
      </c>
      <c r="F13" s="14"/>
    </row>
    <row r="14" spans="2:6">
      <c r="B14" s="16" t="s">
        <v>61</v>
      </c>
      <c r="C14" s="17">
        <f>BAUadj!Z29</f>
        <v>1062.6768556152001</v>
      </c>
      <c r="D14" s="17">
        <f>BEadj!AF16</f>
        <v>1024.3047497967775</v>
      </c>
      <c r="E14" s="18" t="str">
        <f t="shared" si="0"/>
        <v>Valid</v>
      </c>
      <c r="F14" s="14"/>
    </row>
    <row r="15" spans="2:6">
      <c r="B15" s="16" t="s">
        <v>62</v>
      </c>
      <c r="C15" s="17">
        <f>BAUadj!Z42</f>
        <v>1041.4958017028953</v>
      </c>
      <c r="D15" s="17">
        <f>BEadj!AF22</f>
        <v>1012.6649230945413</v>
      </c>
      <c r="E15" s="18" t="str">
        <f t="shared" si="0"/>
        <v>Valid</v>
      </c>
      <c r="F15" s="14"/>
    </row>
    <row r="16" spans="2:6">
      <c r="B16" s="16" t="s">
        <v>63</v>
      </c>
      <c r="C16" s="17">
        <f>BAUadj!Z55</f>
        <v>1020.7383688688363</v>
      </c>
      <c r="D16" s="17">
        <f>BEadj!AF28</f>
        <v>1001.0250963923053</v>
      </c>
      <c r="E16" s="18" t="str">
        <f t="shared" si="0"/>
        <v>Valid</v>
      </c>
      <c r="F16" s="14"/>
    </row>
    <row r="17" spans="2:6" ht="16" thickBot="1">
      <c r="B17" s="13"/>
      <c r="C17" s="14"/>
      <c r="D17" s="14"/>
      <c r="E17" s="14"/>
      <c r="F17" s="14"/>
    </row>
    <row r="18" spans="2:6" ht="39">
      <c r="B18" s="151" t="s">
        <v>64</v>
      </c>
      <c r="C18" s="102" t="s">
        <v>158</v>
      </c>
      <c r="D18" s="102" t="s">
        <v>159</v>
      </c>
      <c r="E18" s="102" t="s">
        <v>160</v>
      </c>
      <c r="F18" s="102" t="s">
        <v>161</v>
      </c>
    </row>
    <row r="19" spans="2:6" ht="15" thickBot="1">
      <c r="B19" s="152"/>
      <c r="C19" s="19" t="s">
        <v>165</v>
      </c>
      <c r="D19" s="19" t="s">
        <v>58</v>
      </c>
      <c r="E19" s="19" t="s">
        <v>58</v>
      </c>
      <c r="F19" s="19" t="s">
        <v>58</v>
      </c>
    </row>
    <row r="20" spans="2:6" ht="15" thickBot="1">
      <c r="B20" s="20" t="s">
        <v>59</v>
      </c>
      <c r="C20" s="21">
        <f>BEadj!H10</f>
        <v>1112.9688804686771</v>
      </c>
      <c r="D20" s="21">
        <f>AEy!$H$6</f>
        <v>36.241599999578838</v>
      </c>
      <c r="E20" s="21">
        <v>0</v>
      </c>
      <c r="F20" s="21">
        <f>C20-D20-E20</f>
        <v>1076.7272804690983</v>
      </c>
    </row>
    <row r="21" spans="2:6" ht="15" thickBot="1">
      <c r="B21" s="20" t="s">
        <v>60</v>
      </c>
      <c r="C21" s="21">
        <f>BEadj!AF10</f>
        <v>1035.9445764990135</v>
      </c>
      <c r="D21" s="21">
        <f>AEy!$H$6</f>
        <v>36.241599999578838</v>
      </c>
      <c r="E21" s="21">
        <v>0</v>
      </c>
      <c r="F21" s="21">
        <f t="shared" ref="F21:F24" si="1">C21-D21-E21</f>
        <v>999.70297649943461</v>
      </c>
    </row>
    <row r="22" spans="2:6" ht="15" thickBot="1">
      <c r="B22" s="20" t="s">
        <v>61</v>
      </c>
      <c r="C22" s="21">
        <f>BEadj!AF16</f>
        <v>1024.3047497967775</v>
      </c>
      <c r="D22" s="21">
        <f>AEy!$H$6</f>
        <v>36.241599999578838</v>
      </c>
      <c r="E22" s="21">
        <v>0</v>
      </c>
      <c r="F22" s="21">
        <f t="shared" si="1"/>
        <v>988.06314979719866</v>
      </c>
    </row>
    <row r="23" spans="2:6" ht="15" thickBot="1">
      <c r="B23" s="20" t="s">
        <v>62</v>
      </c>
      <c r="C23" s="21">
        <f>BEadj!AF22</f>
        <v>1012.6649230945413</v>
      </c>
      <c r="D23" s="21">
        <f>AEy!$H$6</f>
        <v>36.241599999578838</v>
      </c>
      <c r="E23" s="21">
        <v>0</v>
      </c>
      <c r="F23" s="21">
        <f t="shared" si="1"/>
        <v>976.42332309496248</v>
      </c>
    </row>
    <row r="24" spans="2:6" ht="15" thickBot="1">
      <c r="B24" s="20" t="s">
        <v>63</v>
      </c>
      <c r="C24" s="21">
        <f>BEadj!AF28</f>
        <v>1001.0250963923053</v>
      </c>
      <c r="D24" s="21">
        <f>AEy!$H$6</f>
        <v>36.241599999578838</v>
      </c>
      <c r="E24" s="21">
        <v>0</v>
      </c>
      <c r="F24" s="21">
        <f t="shared" si="1"/>
        <v>964.78349639272642</v>
      </c>
    </row>
    <row r="25" spans="2:6" ht="15" thickBot="1">
      <c r="B25" s="22" t="s">
        <v>66</v>
      </c>
      <c r="C25" s="21">
        <f t="shared" ref="C25:D25" si="2">SUM(C20:C24)</f>
        <v>5186.9082262513148</v>
      </c>
      <c r="D25" s="21">
        <f t="shared" si="2"/>
        <v>181.20799999789421</v>
      </c>
      <c r="E25" s="21">
        <f>SUM(E20:E24)</f>
        <v>0</v>
      </c>
      <c r="F25" s="21">
        <f>SUM(F20:F24)</f>
        <v>5005.7002262534206</v>
      </c>
    </row>
    <row r="26" spans="2:6" ht="26.5" thickBot="1">
      <c r="B26" s="22" t="s">
        <v>162</v>
      </c>
      <c r="C26" s="153" t="s">
        <v>164</v>
      </c>
      <c r="D26" s="154"/>
      <c r="E26" s="154"/>
      <c r="F26" s="155"/>
    </row>
    <row r="27" spans="2:6" ht="26.5" thickBot="1">
      <c r="B27" s="22" t="s">
        <v>163</v>
      </c>
      <c r="C27" s="21">
        <f>C25/5</f>
        <v>1037.3816452502629</v>
      </c>
      <c r="D27" s="21">
        <f t="shared" ref="D27:F27" si="3">D25/5</f>
        <v>36.241599999578838</v>
      </c>
      <c r="E27" s="21">
        <f t="shared" si="3"/>
        <v>0</v>
      </c>
      <c r="F27" s="21">
        <f t="shared" si="3"/>
        <v>1001.1400452506841</v>
      </c>
    </row>
  </sheetData>
  <mergeCells count="8">
    <mergeCell ref="C8:F8"/>
    <mergeCell ref="C9:F9"/>
    <mergeCell ref="B18:B19"/>
    <mergeCell ref="C26:F26"/>
    <mergeCell ref="B3:F3"/>
    <mergeCell ref="B5:F5"/>
    <mergeCell ref="C6:F6"/>
    <mergeCell ref="C7:F7"/>
  </mergeCells>
  <phoneticPr fontId="2" type="noConversion"/>
  <conditionalFormatting sqref="E12:E16">
    <cfRule type="expression" dxfId="62" priority="3" stopIfTrue="1">
      <formula>IF(D12&lt;C12,"TRUE","FALSE")</formula>
    </cfRule>
  </conditionalFormatting>
  <conditionalFormatting sqref="E12:E16">
    <cfRule type="notContainsText" dxfId="61" priority="1" stopIfTrue="1" operator="notContains" text="Valid">
      <formula>ISERROR(SEARCH("Valid",E12))</formula>
    </cfRule>
  </conditionalFormatting>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S19"/>
  <sheetViews>
    <sheetView showGridLines="0" zoomScale="70" zoomScaleNormal="70" workbookViewId="0">
      <selection activeCell="P19" sqref="P19"/>
    </sheetView>
  </sheetViews>
  <sheetFormatPr defaultColWidth="9" defaultRowHeight="14.5"/>
  <cols>
    <col min="1" max="1" width="4" style="4" customWidth="1"/>
    <col min="2" max="2" width="15.453125" style="4" customWidth="1"/>
    <col min="3" max="4" width="8.7265625" style="4" customWidth="1"/>
    <col min="5" max="5" width="11.36328125" style="4" customWidth="1"/>
    <col min="6" max="6" width="44" style="4" customWidth="1"/>
    <col min="7" max="9" width="14.7265625" style="4" customWidth="1"/>
    <col min="10" max="10" width="20.453125" style="4" customWidth="1"/>
    <col min="11" max="11" width="42.453125" style="4" customWidth="1"/>
    <col min="12" max="17" width="9" style="4"/>
    <col min="18" max="18" width="13.36328125" style="4" bestFit="1" customWidth="1"/>
    <col min="19" max="19" width="11.6328125" style="4" bestFit="1" customWidth="1"/>
    <col min="20" max="16384" width="9" style="4"/>
  </cols>
  <sheetData>
    <row r="1" spans="2:19">
      <c r="B1" s="3"/>
    </row>
    <row r="2" spans="2:19" ht="26" thickBot="1">
      <c r="B2" s="8" t="s">
        <v>69</v>
      </c>
      <c r="C2" s="9"/>
      <c r="D2" s="9"/>
      <c r="E2" s="9"/>
      <c r="F2" s="9"/>
      <c r="G2" s="9"/>
      <c r="H2" s="9"/>
      <c r="I2" s="9"/>
      <c r="J2" s="9"/>
      <c r="K2" s="9"/>
      <c r="M2" s="118" t="s">
        <v>198</v>
      </c>
      <c r="N2" s="30"/>
      <c r="O2" s="30"/>
      <c r="P2" s="30"/>
      <c r="Q2" s="30"/>
      <c r="R2" s="30"/>
      <c r="S2" s="30"/>
    </row>
    <row r="3" spans="2:19" ht="47.25" customHeight="1" thickBot="1">
      <c r="B3" s="156"/>
      <c r="C3" s="157"/>
      <c r="D3" s="157"/>
      <c r="E3" s="157"/>
      <c r="F3" s="157"/>
      <c r="G3" s="157"/>
      <c r="H3" s="157"/>
      <c r="I3" s="157"/>
      <c r="J3" s="157"/>
      <c r="K3" s="158"/>
      <c r="M3" s="30"/>
      <c r="N3" s="30"/>
      <c r="O3" s="30"/>
      <c r="P3" s="30"/>
      <c r="Q3" s="30"/>
      <c r="R3" s="30"/>
      <c r="S3" s="30"/>
    </row>
    <row r="4" spans="2:19" ht="17">
      <c r="B4" s="10"/>
      <c r="C4" s="9"/>
      <c r="D4" s="9"/>
      <c r="E4" s="9"/>
      <c r="F4" s="9"/>
      <c r="G4" s="9"/>
      <c r="H4" s="9"/>
      <c r="I4" s="9"/>
      <c r="J4" s="9"/>
      <c r="K4" s="9"/>
      <c r="M4" s="186" t="s">
        <v>68</v>
      </c>
      <c r="N4" s="187"/>
      <c r="O4" s="187"/>
      <c r="P4" s="187"/>
      <c r="Q4" s="188"/>
      <c r="R4" s="31" t="s">
        <v>73</v>
      </c>
      <c r="S4" s="32" t="s">
        <v>74</v>
      </c>
    </row>
    <row r="5" spans="2:19" ht="16.5" customHeight="1">
      <c r="B5" s="39" t="s">
        <v>22</v>
      </c>
      <c r="C5" s="162" t="s">
        <v>169</v>
      </c>
      <c r="D5" s="162"/>
      <c r="E5" s="162"/>
      <c r="F5" s="162"/>
      <c r="G5" s="23" t="s">
        <v>19</v>
      </c>
      <c r="H5" s="162" t="s">
        <v>20</v>
      </c>
      <c r="I5" s="162"/>
      <c r="J5" s="162" t="s">
        <v>21</v>
      </c>
      <c r="K5" s="162"/>
      <c r="M5" s="185" t="s">
        <v>65</v>
      </c>
      <c r="N5" s="185"/>
      <c r="O5" s="185"/>
      <c r="P5" s="185"/>
      <c r="Q5" s="185"/>
      <c r="R5" s="105">
        <f>H7</f>
        <v>7.293124500147937</v>
      </c>
      <c r="S5" s="33">
        <f>H6</f>
        <v>1225.2449160248534</v>
      </c>
    </row>
    <row r="6" spans="2:19" ht="17.5">
      <c r="B6" s="11" t="s">
        <v>70</v>
      </c>
      <c r="C6" s="148" t="s">
        <v>248</v>
      </c>
      <c r="D6" s="149"/>
      <c r="E6" s="149"/>
      <c r="F6" s="150"/>
      <c r="G6" s="25" t="s">
        <v>250</v>
      </c>
      <c r="H6" s="163">
        <f>H7*H9*H10</f>
        <v>1225.2449160248534</v>
      </c>
      <c r="I6" s="164"/>
      <c r="J6" s="165"/>
      <c r="K6" s="165"/>
      <c r="M6" s="185" t="s">
        <v>60</v>
      </c>
      <c r="N6" s="185"/>
      <c r="O6" s="185"/>
      <c r="P6" s="185"/>
      <c r="Q6" s="185"/>
      <c r="R6" s="34">
        <f>R5*(1-0.02)</f>
        <v>7.1472620101449778</v>
      </c>
      <c r="S6" s="33">
        <f>R6*$H$9*$H$10</f>
        <v>1200.7400177043562</v>
      </c>
    </row>
    <row r="7" spans="2:19" ht="17.5">
      <c r="B7" s="11" t="s">
        <v>71</v>
      </c>
      <c r="C7" s="148" t="s">
        <v>254</v>
      </c>
      <c r="D7" s="149"/>
      <c r="E7" s="149"/>
      <c r="F7" s="150"/>
      <c r="G7" s="25" t="s">
        <v>252</v>
      </c>
      <c r="H7" s="166">
        <f>SUM(H14:I19)</f>
        <v>7.293124500147937</v>
      </c>
      <c r="I7" s="167"/>
      <c r="J7" s="165"/>
      <c r="K7" s="165"/>
      <c r="M7" s="185" t="s">
        <v>61</v>
      </c>
      <c r="N7" s="185"/>
      <c r="O7" s="185"/>
      <c r="P7" s="185"/>
      <c r="Q7" s="185"/>
      <c r="R7" s="34">
        <f>R6*(1-0.02)</f>
        <v>7.0043167699420783</v>
      </c>
      <c r="S7" s="33">
        <f>R7*$H$9*$H$10</f>
        <v>1176.7252173502691</v>
      </c>
    </row>
    <row r="8" spans="2:19" ht="60.75" customHeight="1">
      <c r="B8" s="12" t="s">
        <v>303</v>
      </c>
      <c r="C8" s="148" t="s">
        <v>300</v>
      </c>
      <c r="D8" s="149"/>
      <c r="E8" s="149"/>
      <c r="F8" s="150"/>
      <c r="G8" s="25" t="s">
        <v>1</v>
      </c>
      <c r="H8" s="172">
        <f>0.1/5</f>
        <v>0.02</v>
      </c>
      <c r="I8" s="173"/>
      <c r="J8" s="174" t="s">
        <v>301</v>
      </c>
      <c r="K8" s="175"/>
      <c r="M8" s="185" t="s">
        <v>62</v>
      </c>
      <c r="N8" s="185"/>
      <c r="O8" s="185"/>
      <c r="P8" s="185"/>
      <c r="Q8" s="185"/>
      <c r="R8" s="34">
        <f t="shared" ref="R8:R9" si="0">R7*(1-0.02)</f>
        <v>6.864230434543237</v>
      </c>
      <c r="S8" s="33">
        <f>R8*$H$9*$H$10</f>
        <v>1153.1907130032637</v>
      </c>
    </row>
    <row r="9" spans="2:19" ht="17.5">
      <c r="B9" s="12" t="s">
        <v>72</v>
      </c>
      <c r="C9" s="148" t="s">
        <v>255</v>
      </c>
      <c r="D9" s="149"/>
      <c r="E9" s="149"/>
      <c r="F9" s="150"/>
      <c r="G9" s="25" t="s">
        <v>253</v>
      </c>
      <c r="H9" s="168">
        <f>parameter!C4</f>
        <v>2800</v>
      </c>
      <c r="I9" s="169"/>
      <c r="J9" s="170" t="s">
        <v>17</v>
      </c>
      <c r="K9" s="171"/>
      <c r="M9" s="185" t="s">
        <v>63</v>
      </c>
      <c r="N9" s="185"/>
      <c r="O9" s="185"/>
      <c r="P9" s="185"/>
      <c r="Q9" s="185"/>
      <c r="R9" s="34">
        <f t="shared" si="0"/>
        <v>6.726945825852372</v>
      </c>
      <c r="S9" s="33">
        <f>R9*$H$9*$H$10</f>
        <v>1130.1268987431984</v>
      </c>
    </row>
    <row r="10" spans="2:19" ht="69" customHeight="1">
      <c r="B10" s="12" t="s">
        <v>15</v>
      </c>
      <c r="C10" s="148" t="s">
        <v>302</v>
      </c>
      <c r="D10" s="149"/>
      <c r="E10" s="149"/>
      <c r="F10" s="150"/>
      <c r="G10" s="25" t="s">
        <v>16</v>
      </c>
      <c r="H10" s="176">
        <v>0.06</v>
      </c>
      <c r="I10" s="177"/>
      <c r="J10" s="178" t="s">
        <v>242</v>
      </c>
      <c r="K10" s="179"/>
    </row>
    <row r="11" spans="2:19">
      <c r="B11" s="9"/>
      <c r="C11" s="9"/>
      <c r="D11" s="9"/>
      <c r="E11" s="9"/>
      <c r="F11" s="9"/>
      <c r="G11" s="9"/>
      <c r="H11" s="9"/>
      <c r="I11" s="9"/>
      <c r="J11" s="9"/>
      <c r="K11" s="9"/>
    </row>
    <row r="12" spans="2:19">
      <c r="B12" s="9"/>
      <c r="C12" s="9"/>
      <c r="D12" s="9"/>
      <c r="E12" s="9"/>
      <c r="F12" s="9"/>
      <c r="G12" s="9"/>
      <c r="H12" s="9"/>
      <c r="I12" s="9"/>
      <c r="J12" s="9"/>
      <c r="K12" s="9"/>
    </row>
    <row r="13" spans="2:19">
      <c r="B13" s="15" t="s">
        <v>23</v>
      </c>
      <c r="C13" s="162" t="s">
        <v>18</v>
      </c>
      <c r="D13" s="162"/>
      <c r="E13" s="162"/>
      <c r="F13" s="162"/>
      <c r="G13" s="23" t="s">
        <v>19</v>
      </c>
      <c r="H13" s="162" t="s">
        <v>20</v>
      </c>
      <c r="I13" s="162"/>
      <c r="J13" s="162" t="s">
        <v>21</v>
      </c>
      <c r="K13" s="162"/>
    </row>
    <row r="14" spans="2:19">
      <c r="B14" s="26">
        <v>45975</v>
      </c>
      <c r="C14" s="180" t="s">
        <v>24</v>
      </c>
      <c r="D14" s="181"/>
      <c r="E14" s="181"/>
      <c r="F14" s="182"/>
      <c r="G14" s="16" t="s">
        <v>25</v>
      </c>
      <c r="H14" s="180">
        <f>(BEy!H7/95%)/6%</f>
        <v>7.293124500147937</v>
      </c>
      <c r="I14" s="182"/>
      <c r="J14" s="183" t="s">
        <v>305</v>
      </c>
      <c r="K14" s="183"/>
    </row>
    <row r="15" spans="2:19">
      <c r="B15" s="26"/>
      <c r="C15" s="180"/>
      <c r="D15" s="181"/>
      <c r="E15" s="181"/>
      <c r="F15" s="182"/>
      <c r="G15" s="28"/>
      <c r="H15" s="180"/>
      <c r="I15" s="182"/>
      <c r="J15" s="184"/>
      <c r="K15" s="184"/>
    </row>
    <row r="16" spans="2:19">
      <c r="B16" s="26"/>
      <c r="C16" s="180"/>
      <c r="D16" s="181"/>
      <c r="E16" s="181"/>
      <c r="F16" s="182"/>
      <c r="G16" s="28"/>
      <c r="H16" s="180"/>
      <c r="I16" s="182"/>
      <c r="J16" s="184"/>
      <c r="K16" s="184"/>
    </row>
    <row r="17" spans="2:11">
      <c r="B17" s="26"/>
      <c r="C17" s="180"/>
      <c r="D17" s="181"/>
      <c r="E17" s="181"/>
      <c r="F17" s="182"/>
      <c r="G17" s="28"/>
      <c r="H17" s="180"/>
      <c r="I17" s="182"/>
      <c r="J17" s="184"/>
      <c r="K17" s="184"/>
    </row>
    <row r="18" spans="2:11">
      <c r="B18" s="26"/>
      <c r="C18" s="180"/>
      <c r="D18" s="181"/>
      <c r="E18" s="181"/>
      <c r="F18" s="182"/>
      <c r="G18" s="28"/>
      <c r="H18" s="180"/>
      <c r="I18" s="182"/>
      <c r="J18" s="184"/>
      <c r="K18" s="184"/>
    </row>
    <row r="19" spans="2:11">
      <c r="B19" s="26"/>
      <c r="C19" s="180"/>
      <c r="D19" s="181"/>
      <c r="E19" s="181"/>
      <c r="F19" s="182"/>
      <c r="G19" s="28"/>
      <c r="H19" s="180"/>
      <c r="I19" s="182"/>
      <c r="J19" s="184"/>
      <c r="K19" s="184"/>
    </row>
  </sheetData>
  <mergeCells count="46">
    <mergeCell ref="M6:Q6"/>
    <mergeCell ref="M7:Q7"/>
    <mergeCell ref="M8:Q8"/>
    <mergeCell ref="M9:Q9"/>
    <mergeCell ref="M4:Q4"/>
    <mergeCell ref="M5:Q5"/>
    <mergeCell ref="C18:F18"/>
    <mergeCell ref="H18:I18"/>
    <mergeCell ref="J18:K18"/>
    <mergeCell ref="C19:F19"/>
    <mergeCell ref="H19:I19"/>
    <mergeCell ref="J19:K19"/>
    <mergeCell ref="C16:F16"/>
    <mergeCell ref="H16:I16"/>
    <mergeCell ref="J16:K16"/>
    <mergeCell ref="C17:F17"/>
    <mergeCell ref="H17:I17"/>
    <mergeCell ref="J17:K17"/>
    <mergeCell ref="C14:F14"/>
    <mergeCell ref="H14:I14"/>
    <mergeCell ref="J14:K14"/>
    <mergeCell ref="C15:F15"/>
    <mergeCell ref="H15:I15"/>
    <mergeCell ref="J15:K15"/>
    <mergeCell ref="C10:F10"/>
    <mergeCell ref="H10:I10"/>
    <mergeCell ref="J10:K10"/>
    <mergeCell ref="C13:F13"/>
    <mergeCell ref="H13:I13"/>
    <mergeCell ref="J13:K13"/>
    <mergeCell ref="C7:F7"/>
    <mergeCell ref="H7:I7"/>
    <mergeCell ref="J7:K7"/>
    <mergeCell ref="C9:F9"/>
    <mergeCell ref="H9:I9"/>
    <mergeCell ref="J9:K9"/>
    <mergeCell ref="C8:F8"/>
    <mergeCell ref="H8:I8"/>
    <mergeCell ref="J8:K8"/>
    <mergeCell ref="B3:K3"/>
    <mergeCell ref="H5:I5"/>
    <mergeCell ref="J5:K5"/>
    <mergeCell ref="C6:F6"/>
    <mergeCell ref="H6:I6"/>
    <mergeCell ref="J6:K6"/>
    <mergeCell ref="C5:F5"/>
  </mergeCells>
  <phoneticPr fontId="2" type="noConversion"/>
  <pageMargins left="0.7" right="0.7" top="0.75" bottom="0.75" header="0.3" footer="0.3"/>
  <pageSetup paperSize="9"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5" id="{3383D1FC-2AA0-4470-BC85-E57C90B9BD3B}">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H7:H10</xm:sqref>
        </x14:conditionalFormatting>
        <x14:conditionalFormatting xmlns:xm="http://schemas.microsoft.com/office/excel/2006/main">
          <x14:cfRule type="expression" priority="3" id="{33BE2DC3-7376-4E91-89C2-03E369582A4F}">
            <xm:f>NOT(OR(BEy!#REF!="산정방법 2",BEy!#REF!="산정방법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J13</xm:sqref>
        </x14:conditionalFormatting>
        <x14:conditionalFormatting xmlns:xm="http://schemas.microsoft.com/office/excel/2006/main">
          <x14:cfRule type="expression" priority="2" id="{228C14ED-D56B-44C8-A825-AA78196B2157}">
            <xm:f>NOT(OR(BEy!#REF!="산정방법 2",BEy!#REF!="산정방법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J5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B1:AA61"/>
  <sheetViews>
    <sheetView showGridLines="0" zoomScale="85" zoomScaleNormal="85" workbookViewId="0">
      <selection activeCell="R70" sqref="R70"/>
    </sheetView>
  </sheetViews>
  <sheetFormatPr defaultColWidth="9" defaultRowHeight="14.5"/>
  <cols>
    <col min="1" max="1" width="6.7265625" style="4" customWidth="1"/>
    <col min="2" max="2" width="15.453125" style="9" customWidth="1"/>
    <col min="3" max="4" width="8.7265625" style="9" customWidth="1"/>
    <col min="5" max="5" width="11.36328125" style="9" customWidth="1"/>
    <col min="6" max="6" width="44" style="9" customWidth="1"/>
    <col min="7" max="9" width="14.7265625" style="9" customWidth="1"/>
    <col min="10" max="13" width="9" style="9"/>
    <col min="14" max="14" width="15.453125" style="9" customWidth="1"/>
    <col min="15" max="16" width="8.7265625" style="9" customWidth="1"/>
    <col min="17" max="17" width="11.36328125" style="9" customWidth="1"/>
    <col min="18" max="18" width="44" style="9" customWidth="1"/>
    <col min="19" max="21" width="14.7265625" style="9" customWidth="1"/>
    <col min="22" max="27" width="9" style="9"/>
    <col min="28" max="16384" width="9" style="4"/>
  </cols>
  <sheetData>
    <row r="1" spans="2:27" ht="15.5">
      <c r="B1" s="13"/>
      <c r="C1" s="35"/>
      <c r="D1" s="35"/>
    </row>
    <row r="2" spans="2:27" ht="25.5">
      <c r="B2" s="191" t="s">
        <v>48</v>
      </c>
      <c r="C2" s="191"/>
      <c r="D2" s="191"/>
      <c r="E2" s="191"/>
      <c r="F2" s="191"/>
      <c r="G2" s="191"/>
      <c r="H2" s="191"/>
      <c r="I2" s="191"/>
      <c r="J2" s="191"/>
      <c r="K2" s="191"/>
      <c r="L2" s="191"/>
      <c r="M2" s="191"/>
      <c r="N2" s="191"/>
      <c r="O2" s="191"/>
      <c r="P2" s="191"/>
      <c r="Q2" s="191"/>
      <c r="R2" s="191"/>
      <c r="S2" s="191"/>
      <c r="T2" s="191"/>
      <c r="U2" s="191"/>
      <c r="V2" s="191"/>
      <c r="W2" s="191"/>
      <c r="Y2" s="8" t="s">
        <v>75</v>
      </c>
    </row>
    <row r="3" spans="2:27" ht="26" thickBot="1">
      <c r="B3" s="8" t="s">
        <v>76</v>
      </c>
      <c r="N3" s="8" t="s">
        <v>77</v>
      </c>
      <c r="Y3" s="15" t="s">
        <v>78</v>
      </c>
      <c r="Z3" s="162" t="s">
        <v>79</v>
      </c>
      <c r="AA3" s="162"/>
    </row>
    <row r="4" spans="2:27" ht="39.75" customHeight="1" thickBot="1">
      <c r="B4" s="156"/>
      <c r="C4" s="157"/>
      <c r="D4" s="157"/>
      <c r="E4" s="157"/>
      <c r="F4" s="157"/>
      <c r="G4" s="157"/>
      <c r="H4" s="157"/>
      <c r="I4" s="157"/>
      <c r="J4" s="157"/>
      <c r="K4" s="158"/>
      <c r="N4" s="156"/>
      <c r="O4" s="157"/>
      <c r="P4" s="157"/>
      <c r="Q4" s="157"/>
      <c r="R4" s="157"/>
      <c r="S4" s="157"/>
      <c r="T4" s="157"/>
      <c r="U4" s="157"/>
      <c r="V4" s="157"/>
      <c r="W4" s="158"/>
      <c r="Y4" s="12" t="s">
        <v>44</v>
      </c>
      <c r="Z4" s="163">
        <f>MIN(H7,T7)</f>
        <v>1106.3445844223259</v>
      </c>
      <c r="AA4" s="164"/>
    </row>
    <row r="5" spans="2:27">
      <c r="B5" s="10"/>
      <c r="N5" s="10"/>
    </row>
    <row r="6" spans="2:27">
      <c r="B6" s="159" t="s">
        <v>22</v>
      </c>
      <c r="C6" s="160"/>
      <c r="D6" s="160"/>
      <c r="E6" s="160"/>
      <c r="F6" s="161"/>
      <c r="G6" s="23" t="s">
        <v>19</v>
      </c>
      <c r="H6" s="162" t="s">
        <v>20</v>
      </c>
      <c r="I6" s="162"/>
      <c r="J6" s="162" t="s">
        <v>21</v>
      </c>
      <c r="K6" s="162"/>
      <c r="N6" s="159" t="s">
        <v>22</v>
      </c>
      <c r="O6" s="160"/>
      <c r="P6" s="160"/>
      <c r="Q6" s="160"/>
      <c r="R6" s="161"/>
      <c r="S6" s="23" t="s">
        <v>19</v>
      </c>
      <c r="T6" s="162" t="s">
        <v>20</v>
      </c>
      <c r="U6" s="162"/>
      <c r="V6" s="162" t="s">
        <v>21</v>
      </c>
      <c r="W6" s="162"/>
    </row>
    <row r="7" spans="2:27" ht="18.75" customHeight="1">
      <c r="B7" s="11" t="s">
        <v>80</v>
      </c>
      <c r="C7" s="148" t="s">
        <v>257</v>
      </c>
      <c r="D7" s="149"/>
      <c r="E7" s="149"/>
      <c r="F7" s="150"/>
      <c r="G7" s="25" t="s">
        <v>249</v>
      </c>
      <c r="H7" s="163">
        <f>H8*(1-H9)</f>
        <v>1219.1186914447292</v>
      </c>
      <c r="I7" s="164"/>
      <c r="J7" s="165"/>
      <c r="K7" s="165"/>
      <c r="N7" s="11" t="s">
        <v>81</v>
      </c>
      <c r="O7" s="148" t="s">
        <v>260</v>
      </c>
      <c r="P7" s="149"/>
      <c r="Q7" s="149"/>
      <c r="R7" s="150"/>
      <c r="S7" s="25" t="s">
        <v>249</v>
      </c>
      <c r="T7" s="163">
        <f>T8-(T8-T9)*T10</f>
        <v>1106.3445844223259</v>
      </c>
      <c r="U7" s="164"/>
      <c r="V7" s="165"/>
      <c r="W7" s="165"/>
    </row>
    <row r="8" spans="2:27" ht="37.5" customHeight="1">
      <c r="B8" s="11" t="s">
        <v>82</v>
      </c>
      <c r="C8" s="190" t="s">
        <v>258</v>
      </c>
      <c r="D8" s="149"/>
      <c r="E8" s="149"/>
      <c r="F8" s="150"/>
      <c r="G8" s="25" t="s">
        <v>249</v>
      </c>
      <c r="H8" s="166">
        <f>BAUy!H6</f>
        <v>1225.2449160248534</v>
      </c>
      <c r="I8" s="167"/>
      <c r="J8" s="165"/>
      <c r="K8" s="165"/>
      <c r="N8" s="11" t="s">
        <v>82</v>
      </c>
      <c r="O8" s="190" t="s">
        <v>258</v>
      </c>
      <c r="P8" s="149"/>
      <c r="Q8" s="149"/>
      <c r="R8" s="150"/>
      <c r="S8" s="25" t="s">
        <v>249</v>
      </c>
      <c r="T8" s="166">
        <f>BAUy!H6</f>
        <v>1225.2449160248534</v>
      </c>
      <c r="U8" s="167"/>
      <c r="V8" s="165"/>
      <c r="W8" s="165"/>
    </row>
    <row r="9" spans="2:27" ht="48" customHeight="1">
      <c r="B9" s="12" t="s">
        <v>83</v>
      </c>
      <c r="C9" s="192" t="s">
        <v>259</v>
      </c>
      <c r="D9" s="193"/>
      <c r="E9" s="193"/>
      <c r="F9" s="194"/>
      <c r="G9" s="16" t="s">
        <v>33</v>
      </c>
      <c r="H9" s="195">
        <f>parameter!$C$35</f>
        <v>5.0000000000000001E-3</v>
      </c>
      <c r="I9" s="196"/>
      <c r="J9" s="197"/>
      <c r="K9" s="175"/>
      <c r="N9" s="12" t="s">
        <v>56</v>
      </c>
      <c r="O9" s="148" t="s">
        <v>261</v>
      </c>
      <c r="P9" s="149"/>
      <c r="Q9" s="149"/>
      <c r="R9" s="150"/>
      <c r="S9" s="25" t="s">
        <v>249</v>
      </c>
      <c r="T9" s="168">
        <f>AEy!$H$6</f>
        <v>36.241599999578838</v>
      </c>
      <c r="U9" s="169"/>
      <c r="V9" s="170"/>
      <c r="W9" s="171"/>
    </row>
    <row r="10" spans="2:27" ht="18.75" customHeight="1">
      <c r="N10" s="12" t="s">
        <v>32</v>
      </c>
      <c r="O10" s="189" t="s">
        <v>262</v>
      </c>
      <c r="P10" s="149"/>
      <c r="Q10" s="149"/>
      <c r="R10" s="150"/>
      <c r="S10" s="25" t="s">
        <v>3</v>
      </c>
      <c r="T10" s="176">
        <v>0.1</v>
      </c>
      <c r="U10" s="177"/>
      <c r="V10" s="170"/>
      <c r="W10" s="171"/>
    </row>
    <row r="14" spans="2:27" ht="25.5">
      <c r="B14" s="191" t="s">
        <v>49</v>
      </c>
      <c r="C14" s="191"/>
      <c r="D14" s="191"/>
      <c r="E14" s="191"/>
      <c r="F14" s="191"/>
      <c r="G14" s="191"/>
      <c r="H14" s="191"/>
      <c r="I14" s="191"/>
      <c r="J14" s="191"/>
      <c r="K14" s="191"/>
      <c r="L14" s="191"/>
      <c r="M14" s="191"/>
      <c r="N14" s="191"/>
      <c r="O14" s="191"/>
      <c r="P14" s="191"/>
      <c r="Q14" s="191"/>
      <c r="R14" s="191"/>
      <c r="S14" s="191"/>
      <c r="T14" s="191"/>
      <c r="U14" s="191"/>
      <c r="V14" s="191"/>
      <c r="W14" s="191"/>
      <c r="Y14" s="8" t="s">
        <v>75</v>
      </c>
    </row>
    <row r="15" spans="2:27" ht="26" thickBot="1">
      <c r="B15" s="8" t="s">
        <v>76</v>
      </c>
      <c r="N15" s="8" t="s">
        <v>77</v>
      </c>
      <c r="Y15" s="15" t="s">
        <v>78</v>
      </c>
      <c r="Z15" s="162" t="s">
        <v>79</v>
      </c>
      <c r="AA15" s="162"/>
    </row>
    <row r="16" spans="2:27" ht="38.25" customHeight="1" thickBot="1">
      <c r="B16" s="156"/>
      <c r="C16" s="157"/>
      <c r="D16" s="157"/>
      <c r="E16" s="157"/>
      <c r="F16" s="157"/>
      <c r="G16" s="157"/>
      <c r="H16" s="157"/>
      <c r="I16" s="157"/>
      <c r="J16" s="157"/>
      <c r="K16" s="158"/>
      <c r="N16" s="156"/>
      <c r="O16" s="157"/>
      <c r="P16" s="157"/>
      <c r="Q16" s="157"/>
      <c r="R16" s="157"/>
      <c r="S16" s="157"/>
      <c r="T16" s="157"/>
      <c r="U16" s="157"/>
      <c r="V16" s="157"/>
      <c r="W16" s="158"/>
      <c r="Y16" s="12" t="s">
        <v>43</v>
      </c>
      <c r="Z16" s="163">
        <f>MIN(H19,T19)</f>
        <v>1084.2901759338783</v>
      </c>
      <c r="AA16" s="164"/>
    </row>
    <row r="17" spans="2:27">
      <c r="B17" s="10"/>
      <c r="N17" s="10"/>
    </row>
    <row r="18" spans="2:27">
      <c r="B18" s="159" t="s">
        <v>22</v>
      </c>
      <c r="C18" s="160"/>
      <c r="D18" s="160"/>
      <c r="E18" s="160"/>
      <c r="F18" s="161"/>
      <c r="G18" s="23" t="s">
        <v>19</v>
      </c>
      <c r="H18" s="162" t="s">
        <v>20</v>
      </c>
      <c r="I18" s="162"/>
      <c r="J18" s="162" t="s">
        <v>21</v>
      </c>
      <c r="K18" s="162"/>
      <c r="N18" s="159" t="s">
        <v>22</v>
      </c>
      <c r="O18" s="160"/>
      <c r="P18" s="160"/>
      <c r="Q18" s="160"/>
      <c r="R18" s="161"/>
      <c r="S18" s="23" t="s">
        <v>19</v>
      </c>
      <c r="T18" s="162" t="s">
        <v>20</v>
      </c>
      <c r="U18" s="162"/>
      <c r="V18" s="162" t="s">
        <v>21</v>
      </c>
      <c r="W18" s="162"/>
    </row>
    <row r="19" spans="2:27" ht="18.75" customHeight="1">
      <c r="B19" s="11" t="s">
        <v>80</v>
      </c>
      <c r="C19" s="148" t="s">
        <v>257</v>
      </c>
      <c r="D19" s="149"/>
      <c r="E19" s="149"/>
      <c r="F19" s="150"/>
      <c r="G19" s="25" t="s">
        <v>249</v>
      </c>
      <c r="H19" s="163">
        <f>H20*(1-H21)</f>
        <v>1194.7363176158344</v>
      </c>
      <c r="I19" s="164"/>
      <c r="J19" s="165"/>
      <c r="K19" s="165"/>
      <c r="N19" s="11" t="s">
        <v>81</v>
      </c>
      <c r="O19" s="148" t="s">
        <v>260</v>
      </c>
      <c r="P19" s="149"/>
      <c r="Q19" s="149"/>
      <c r="R19" s="150"/>
      <c r="S19" s="25" t="s">
        <v>249</v>
      </c>
      <c r="T19" s="163">
        <f>T20-(T20-T21)*T22</f>
        <v>1084.2901759338783</v>
      </c>
      <c r="U19" s="164"/>
      <c r="V19" s="165"/>
      <c r="W19" s="165"/>
    </row>
    <row r="20" spans="2:27" ht="18.75" customHeight="1">
      <c r="B20" s="11" t="s">
        <v>82</v>
      </c>
      <c r="C20" s="190" t="s">
        <v>258</v>
      </c>
      <c r="D20" s="149"/>
      <c r="E20" s="149"/>
      <c r="F20" s="150"/>
      <c r="G20" s="25" t="s">
        <v>249</v>
      </c>
      <c r="H20" s="166">
        <f>BAUy!S6</f>
        <v>1200.7400177043562</v>
      </c>
      <c r="I20" s="167"/>
      <c r="J20" s="165"/>
      <c r="K20" s="165"/>
      <c r="N20" s="11" t="s">
        <v>82</v>
      </c>
      <c r="O20" s="190" t="s">
        <v>258</v>
      </c>
      <c r="P20" s="149"/>
      <c r="Q20" s="149"/>
      <c r="R20" s="150"/>
      <c r="S20" s="25" t="s">
        <v>249</v>
      </c>
      <c r="T20" s="166">
        <f>BAUy!S6</f>
        <v>1200.7400177043562</v>
      </c>
      <c r="U20" s="167"/>
      <c r="V20" s="165"/>
      <c r="W20" s="165"/>
    </row>
    <row r="21" spans="2:27" ht="33.75" customHeight="1">
      <c r="B21" s="12" t="s">
        <v>83</v>
      </c>
      <c r="C21" s="192" t="s">
        <v>259</v>
      </c>
      <c r="D21" s="193"/>
      <c r="E21" s="193"/>
      <c r="F21" s="194"/>
      <c r="G21" s="16" t="s">
        <v>1</v>
      </c>
      <c r="H21" s="195">
        <f>parameter!$C$35</f>
        <v>5.0000000000000001E-3</v>
      </c>
      <c r="I21" s="196"/>
      <c r="J21" s="197"/>
      <c r="K21" s="175"/>
      <c r="N21" s="12" t="s">
        <v>56</v>
      </c>
      <c r="O21" s="148" t="s">
        <v>261</v>
      </c>
      <c r="P21" s="149"/>
      <c r="Q21" s="149"/>
      <c r="R21" s="150"/>
      <c r="S21" s="25" t="s">
        <v>249</v>
      </c>
      <c r="T21" s="168">
        <f>AEy!$H$6</f>
        <v>36.241599999578838</v>
      </c>
      <c r="U21" s="169"/>
      <c r="V21" s="170"/>
      <c r="W21" s="171"/>
    </row>
    <row r="22" spans="2:27" ht="16.5" customHeight="1">
      <c r="N22" s="12" t="s">
        <v>32</v>
      </c>
      <c r="O22" s="189" t="s">
        <v>262</v>
      </c>
      <c r="P22" s="149"/>
      <c r="Q22" s="149"/>
      <c r="R22" s="150"/>
      <c r="S22" s="25" t="s">
        <v>3</v>
      </c>
      <c r="T22" s="176">
        <v>0.1</v>
      </c>
      <c r="U22" s="177"/>
      <c r="V22" s="170"/>
      <c r="W22" s="171"/>
    </row>
    <row r="27" spans="2:27" ht="25.5">
      <c r="B27" s="191" t="s">
        <v>50</v>
      </c>
      <c r="C27" s="191"/>
      <c r="D27" s="191"/>
      <c r="E27" s="191"/>
      <c r="F27" s="191"/>
      <c r="G27" s="191"/>
      <c r="H27" s="191"/>
      <c r="I27" s="191"/>
      <c r="J27" s="191"/>
      <c r="K27" s="191"/>
      <c r="L27" s="191"/>
      <c r="M27" s="191"/>
      <c r="N27" s="191"/>
      <c r="O27" s="191"/>
      <c r="P27" s="191"/>
      <c r="Q27" s="191"/>
      <c r="R27" s="191"/>
      <c r="S27" s="191"/>
      <c r="T27" s="191"/>
      <c r="U27" s="191"/>
      <c r="V27" s="191"/>
      <c r="W27" s="191"/>
      <c r="Y27" s="8" t="s">
        <v>75</v>
      </c>
    </row>
    <row r="28" spans="2:27" ht="26" thickBot="1">
      <c r="B28" s="8" t="s">
        <v>76</v>
      </c>
      <c r="N28" s="8" t="s">
        <v>77</v>
      </c>
      <c r="Y28" s="15" t="s">
        <v>78</v>
      </c>
      <c r="Z28" s="162" t="s">
        <v>79</v>
      </c>
      <c r="AA28" s="162"/>
    </row>
    <row r="29" spans="2:27" ht="43.5" customHeight="1" thickBot="1">
      <c r="B29" s="156"/>
      <c r="C29" s="157"/>
      <c r="D29" s="157"/>
      <c r="E29" s="157"/>
      <c r="F29" s="157"/>
      <c r="G29" s="157"/>
      <c r="H29" s="157"/>
      <c r="I29" s="157"/>
      <c r="J29" s="157"/>
      <c r="K29" s="158"/>
      <c r="N29" s="156"/>
      <c r="O29" s="157"/>
      <c r="P29" s="157"/>
      <c r="Q29" s="157"/>
      <c r="R29" s="157"/>
      <c r="S29" s="157"/>
      <c r="T29" s="157"/>
      <c r="U29" s="157"/>
      <c r="V29" s="157"/>
      <c r="W29" s="158"/>
      <c r="Y29" s="12" t="s">
        <v>43</v>
      </c>
      <c r="Z29" s="163">
        <f>MIN(H32,T32)</f>
        <v>1062.6768556152001</v>
      </c>
      <c r="AA29" s="164"/>
    </row>
    <row r="30" spans="2:27">
      <c r="B30" s="10"/>
      <c r="N30" s="10"/>
    </row>
    <row r="31" spans="2:27">
      <c r="B31" s="159" t="s">
        <v>22</v>
      </c>
      <c r="C31" s="160"/>
      <c r="D31" s="160"/>
      <c r="E31" s="160"/>
      <c r="F31" s="161"/>
      <c r="G31" s="23" t="s">
        <v>19</v>
      </c>
      <c r="H31" s="162" t="s">
        <v>20</v>
      </c>
      <c r="I31" s="162"/>
      <c r="J31" s="162" t="s">
        <v>21</v>
      </c>
      <c r="K31" s="162"/>
      <c r="N31" s="159" t="s">
        <v>22</v>
      </c>
      <c r="O31" s="160"/>
      <c r="P31" s="160"/>
      <c r="Q31" s="160"/>
      <c r="R31" s="161"/>
      <c r="S31" s="23" t="s">
        <v>19</v>
      </c>
      <c r="T31" s="162" t="s">
        <v>20</v>
      </c>
      <c r="U31" s="162"/>
      <c r="V31" s="162" t="s">
        <v>21</v>
      </c>
      <c r="W31" s="162"/>
    </row>
    <row r="32" spans="2:27" ht="18.75" customHeight="1">
      <c r="B32" s="11" t="s">
        <v>80</v>
      </c>
      <c r="C32" s="148" t="s">
        <v>257</v>
      </c>
      <c r="D32" s="149"/>
      <c r="E32" s="149"/>
      <c r="F32" s="150"/>
      <c r="G32" s="25" t="s">
        <v>249</v>
      </c>
      <c r="H32" s="163">
        <f>H33*(1-H34)</f>
        <v>1170.8415912635178</v>
      </c>
      <c r="I32" s="164"/>
      <c r="J32" s="165"/>
      <c r="K32" s="165"/>
      <c r="N32" s="11" t="s">
        <v>81</v>
      </c>
      <c r="O32" s="148" t="s">
        <v>260</v>
      </c>
      <c r="P32" s="149"/>
      <c r="Q32" s="149"/>
      <c r="R32" s="150"/>
      <c r="S32" s="25" t="s">
        <v>249</v>
      </c>
      <c r="T32" s="163">
        <f>T33-(T33-T34)*T35</f>
        <v>1062.6768556152001</v>
      </c>
      <c r="U32" s="164"/>
      <c r="V32" s="165"/>
      <c r="W32" s="165"/>
    </row>
    <row r="33" spans="2:27" ht="18.75" customHeight="1">
      <c r="B33" s="11" t="s">
        <v>82</v>
      </c>
      <c r="C33" s="190" t="s">
        <v>258</v>
      </c>
      <c r="D33" s="149"/>
      <c r="E33" s="149"/>
      <c r="F33" s="150"/>
      <c r="G33" s="25" t="s">
        <v>249</v>
      </c>
      <c r="H33" s="166">
        <f>BAUy!S7</f>
        <v>1176.7252173502691</v>
      </c>
      <c r="I33" s="167"/>
      <c r="J33" s="165"/>
      <c r="K33" s="165"/>
      <c r="N33" s="11" t="s">
        <v>82</v>
      </c>
      <c r="O33" s="190" t="s">
        <v>258</v>
      </c>
      <c r="P33" s="149"/>
      <c r="Q33" s="149"/>
      <c r="R33" s="150"/>
      <c r="S33" s="25" t="s">
        <v>249</v>
      </c>
      <c r="T33" s="166">
        <f>BAUy!S7</f>
        <v>1176.7252173502691</v>
      </c>
      <c r="U33" s="167"/>
      <c r="V33" s="165"/>
      <c r="W33" s="165"/>
    </row>
    <row r="34" spans="2:27" ht="18.75" customHeight="1">
      <c r="B34" s="12" t="s">
        <v>83</v>
      </c>
      <c r="C34" s="192" t="s">
        <v>259</v>
      </c>
      <c r="D34" s="193"/>
      <c r="E34" s="193"/>
      <c r="F34" s="194"/>
      <c r="G34" s="16" t="s">
        <v>1</v>
      </c>
      <c r="H34" s="195">
        <f>parameter!$C$35</f>
        <v>5.0000000000000001E-3</v>
      </c>
      <c r="I34" s="196"/>
      <c r="J34" s="197"/>
      <c r="K34" s="175"/>
      <c r="N34" s="12" t="s">
        <v>56</v>
      </c>
      <c r="O34" s="148" t="s">
        <v>261</v>
      </c>
      <c r="P34" s="149"/>
      <c r="Q34" s="149"/>
      <c r="R34" s="150"/>
      <c r="S34" s="25" t="s">
        <v>249</v>
      </c>
      <c r="T34" s="168">
        <f>AEy!$H$6</f>
        <v>36.241599999578838</v>
      </c>
      <c r="U34" s="169"/>
      <c r="V34" s="170"/>
      <c r="W34" s="171"/>
    </row>
    <row r="35" spans="2:27" ht="16.5" customHeight="1">
      <c r="N35" s="12" t="s">
        <v>32</v>
      </c>
      <c r="O35" s="189" t="s">
        <v>262</v>
      </c>
      <c r="P35" s="149"/>
      <c r="Q35" s="149"/>
      <c r="R35" s="150"/>
      <c r="S35" s="25" t="s">
        <v>3</v>
      </c>
      <c r="T35" s="176">
        <v>0.1</v>
      </c>
      <c r="U35" s="177"/>
      <c r="V35" s="170"/>
      <c r="W35" s="171"/>
    </row>
    <row r="40" spans="2:27" ht="25.5">
      <c r="B40" s="191" t="s">
        <v>51</v>
      </c>
      <c r="C40" s="191"/>
      <c r="D40" s="191"/>
      <c r="E40" s="191"/>
      <c r="F40" s="191"/>
      <c r="G40" s="191"/>
      <c r="H40" s="191"/>
      <c r="I40" s="191"/>
      <c r="J40" s="191"/>
      <c r="K40" s="191"/>
      <c r="L40" s="191"/>
      <c r="M40" s="191"/>
      <c r="N40" s="191"/>
      <c r="O40" s="191"/>
      <c r="P40" s="191"/>
      <c r="Q40" s="191"/>
      <c r="R40" s="191"/>
      <c r="S40" s="191"/>
      <c r="T40" s="191"/>
      <c r="U40" s="191"/>
      <c r="V40" s="191"/>
      <c r="W40" s="191"/>
      <c r="Y40" s="8" t="s">
        <v>75</v>
      </c>
    </row>
    <row r="41" spans="2:27" ht="26" thickBot="1">
      <c r="B41" s="8" t="s">
        <v>76</v>
      </c>
      <c r="N41" s="8" t="s">
        <v>77</v>
      </c>
      <c r="Y41" s="15" t="s">
        <v>78</v>
      </c>
      <c r="Z41" s="162" t="s">
        <v>79</v>
      </c>
      <c r="AA41" s="162"/>
    </row>
    <row r="42" spans="2:27" ht="31.5" thickBot="1">
      <c r="B42" s="156"/>
      <c r="C42" s="157"/>
      <c r="D42" s="157"/>
      <c r="E42" s="157"/>
      <c r="F42" s="157"/>
      <c r="G42" s="157"/>
      <c r="H42" s="157"/>
      <c r="I42" s="157"/>
      <c r="J42" s="157"/>
      <c r="K42" s="158"/>
      <c r="N42" s="156"/>
      <c r="O42" s="157"/>
      <c r="P42" s="157"/>
      <c r="Q42" s="157"/>
      <c r="R42" s="157"/>
      <c r="S42" s="157"/>
      <c r="T42" s="157"/>
      <c r="U42" s="157"/>
      <c r="V42" s="157"/>
      <c r="W42" s="158"/>
      <c r="Y42" s="12" t="s">
        <v>43</v>
      </c>
      <c r="Z42" s="163">
        <f>MIN(H45,T45)</f>
        <v>1041.4958017028953</v>
      </c>
      <c r="AA42" s="164"/>
    </row>
    <row r="43" spans="2:27">
      <c r="B43" s="10"/>
      <c r="N43" s="10"/>
    </row>
    <row r="44" spans="2:27">
      <c r="B44" s="159" t="s">
        <v>22</v>
      </c>
      <c r="C44" s="160"/>
      <c r="D44" s="160"/>
      <c r="E44" s="160"/>
      <c r="F44" s="161"/>
      <c r="G44" s="23" t="s">
        <v>19</v>
      </c>
      <c r="H44" s="162" t="s">
        <v>20</v>
      </c>
      <c r="I44" s="162"/>
      <c r="J44" s="162" t="s">
        <v>21</v>
      </c>
      <c r="K44" s="162"/>
      <c r="N44" s="159" t="s">
        <v>22</v>
      </c>
      <c r="O44" s="160"/>
      <c r="P44" s="160"/>
      <c r="Q44" s="160"/>
      <c r="R44" s="161"/>
      <c r="S44" s="23" t="s">
        <v>19</v>
      </c>
      <c r="T44" s="162" t="s">
        <v>20</v>
      </c>
      <c r="U44" s="162"/>
      <c r="V44" s="162" t="s">
        <v>21</v>
      </c>
      <c r="W44" s="162"/>
    </row>
    <row r="45" spans="2:27" ht="18.75" customHeight="1">
      <c r="B45" s="11" t="s">
        <v>80</v>
      </c>
      <c r="C45" s="148" t="s">
        <v>257</v>
      </c>
      <c r="D45" s="149"/>
      <c r="E45" s="149"/>
      <c r="F45" s="150"/>
      <c r="G45" s="25" t="s">
        <v>249</v>
      </c>
      <c r="H45" s="163">
        <f>H46*(1-H47)</f>
        <v>1147.4247594382473</v>
      </c>
      <c r="I45" s="164"/>
      <c r="J45" s="165"/>
      <c r="K45" s="165"/>
      <c r="N45" s="11" t="s">
        <v>81</v>
      </c>
      <c r="O45" s="148" t="s">
        <v>260</v>
      </c>
      <c r="P45" s="149"/>
      <c r="Q45" s="149"/>
      <c r="R45" s="150"/>
      <c r="S45" s="25" t="s">
        <v>249</v>
      </c>
      <c r="T45" s="163">
        <f>T46-(T46-T47)*T48</f>
        <v>1041.4958017028953</v>
      </c>
      <c r="U45" s="164"/>
      <c r="V45" s="165"/>
      <c r="W45" s="165"/>
    </row>
    <row r="46" spans="2:27" ht="18.75" customHeight="1">
      <c r="B46" s="11" t="s">
        <v>82</v>
      </c>
      <c r="C46" s="190" t="s">
        <v>258</v>
      </c>
      <c r="D46" s="149"/>
      <c r="E46" s="149"/>
      <c r="F46" s="150"/>
      <c r="G46" s="25" t="s">
        <v>249</v>
      </c>
      <c r="H46" s="166">
        <f>BAUy!S8</f>
        <v>1153.1907130032637</v>
      </c>
      <c r="I46" s="167"/>
      <c r="J46" s="165"/>
      <c r="K46" s="165"/>
      <c r="N46" s="11" t="s">
        <v>82</v>
      </c>
      <c r="O46" s="190" t="s">
        <v>258</v>
      </c>
      <c r="P46" s="149"/>
      <c r="Q46" s="149"/>
      <c r="R46" s="150"/>
      <c r="S46" s="25" t="s">
        <v>249</v>
      </c>
      <c r="T46" s="166">
        <f>BAUy!S8</f>
        <v>1153.1907130032637</v>
      </c>
      <c r="U46" s="167"/>
      <c r="V46" s="165"/>
      <c r="W46" s="165"/>
    </row>
    <row r="47" spans="2:27" ht="18.75" customHeight="1">
      <c r="B47" s="12" t="s">
        <v>83</v>
      </c>
      <c r="C47" s="192" t="s">
        <v>259</v>
      </c>
      <c r="D47" s="193"/>
      <c r="E47" s="193"/>
      <c r="F47" s="194"/>
      <c r="G47" s="16" t="s">
        <v>1</v>
      </c>
      <c r="H47" s="195">
        <f>parameter!$C$35</f>
        <v>5.0000000000000001E-3</v>
      </c>
      <c r="I47" s="196"/>
      <c r="J47" s="197"/>
      <c r="K47" s="175"/>
      <c r="N47" s="12" t="s">
        <v>56</v>
      </c>
      <c r="O47" s="148" t="s">
        <v>261</v>
      </c>
      <c r="P47" s="149"/>
      <c r="Q47" s="149"/>
      <c r="R47" s="150"/>
      <c r="S47" s="25" t="s">
        <v>249</v>
      </c>
      <c r="T47" s="168">
        <f>AEy!$H$6</f>
        <v>36.241599999578838</v>
      </c>
      <c r="U47" s="169"/>
      <c r="V47" s="170"/>
      <c r="W47" s="171"/>
    </row>
    <row r="48" spans="2:27" ht="16.5" customHeight="1">
      <c r="N48" s="12" t="s">
        <v>32</v>
      </c>
      <c r="O48" s="189" t="s">
        <v>262</v>
      </c>
      <c r="P48" s="149"/>
      <c r="Q48" s="149"/>
      <c r="R48" s="150"/>
      <c r="S48" s="25" t="s">
        <v>3</v>
      </c>
      <c r="T48" s="176">
        <v>0.1</v>
      </c>
      <c r="U48" s="177"/>
      <c r="V48" s="170"/>
      <c r="W48" s="171"/>
    </row>
    <row r="53" spans="2:27" ht="25.5">
      <c r="B53" s="191" t="s">
        <v>52</v>
      </c>
      <c r="C53" s="191"/>
      <c r="D53" s="191"/>
      <c r="E53" s="191"/>
      <c r="F53" s="191"/>
      <c r="G53" s="191"/>
      <c r="H53" s="191"/>
      <c r="I53" s="191"/>
      <c r="J53" s="191"/>
      <c r="K53" s="191"/>
      <c r="L53" s="191"/>
      <c r="M53" s="191"/>
      <c r="N53" s="191"/>
      <c r="O53" s="191"/>
      <c r="P53" s="191"/>
      <c r="Q53" s="191"/>
      <c r="R53" s="191"/>
      <c r="S53" s="191"/>
      <c r="T53" s="191"/>
      <c r="U53" s="191"/>
      <c r="V53" s="191"/>
      <c r="W53" s="191"/>
      <c r="Y53" s="8" t="s">
        <v>75</v>
      </c>
    </row>
    <row r="54" spans="2:27" ht="26" thickBot="1">
      <c r="B54" s="8" t="s">
        <v>76</v>
      </c>
      <c r="N54" s="8" t="s">
        <v>77</v>
      </c>
      <c r="Y54" s="15" t="s">
        <v>78</v>
      </c>
      <c r="Z54" s="162" t="s">
        <v>79</v>
      </c>
      <c r="AA54" s="162"/>
    </row>
    <row r="55" spans="2:27" ht="31.5" thickBot="1">
      <c r="B55" s="156"/>
      <c r="C55" s="157"/>
      <c r="D55" s="157"/>
      <c r="E55" s="157"/>
      <c r="F55" s="157"/>
      <c r="G55" s="157"/>
      <c r="H55" s="157"/>
      <c r="I55" s="157"/>
      <c r="J55" s="157"/>
      <c r="K55" s="158"/>
      <c r="N55" s="156"/>
      <c r="O55" s="157"/>
      <c r="P55" s="157"/>
      <c r="Q55" s="157"/>
      <c r="R55" s="157"/>
      <c r="S55" s="157"/>
      <c r="T55" s="157"/>
      <c r="U55" s="157"/>
      <c r="V55" s="157"/>
      <c r="W55" s="158"/>
      <c r="Y55" s="12" t="s">
        <v>43</v>
      </c>
      <c r="Z55" s="163">
        <f>MIN(H58,T58)</f>
        <v>1020.7383688688363</v>
      </c>
      <c r="AA55" s="164"/>
    </row>
    <row r="56" spans="2:27">
      <c r="B56" s="10"/>
      <c r="N56" s="10"/>
    </row>
    <row r="57" spans="2:27">
      <c r="B57" s="159" t="s">
        <v>22</v>
      </c>
      <c r="C57" s="160"/>
      <c r="D57" s="160"/>
      <c r="E57" s="160"/>
      <c r="F57" s="161"/>
      <c r="G57" s="23" t="s">
        <v>19</v>
      </c>
      <c r="H57" s="162" t="s">
        <v>20</v>
      </c>
      <c r="I57" s="162"/>
      <c r="J57" s="162" t="s">
        <v>21</v>
      </c>
      <c r="K57" s="162"/>
      <c r="N57" s="159" t="s">
        <v>22</v>
      </c>
      <c r="O57" s="160"/>
      <c r="P57" s="160"/>
      <c r="Q57" s="160"/>
      <c r="R57" s="161"/>
      <c r="S57" s="23" t="s">
        <v>19</v>
      </c>
      <c r="T57" s="162" t="s">
        <v>20</v>
      </c>
      <c r="U57" s="162"/>
      <c r="V57" s="162" t="s">
        <v>21</v>
      </c>
      <c r="W57" s="162"/>
    </row>
    <row r="58" spans="2:27" ht="18.75" customHeight="1">
      <c r="B58" s="11" t="s">
        <v>80</v>
      </c>
      <c r="C58" s="148" t="s">
        <v>257</v>
      </c>
      <c r="D58" s="149"/>
      <c r="E58" s="149"/>
      <c r="F58" s="150"/>
      <c r="G58" s="25" t="s">
        <v>249</v>
      </c>
      <c r="H58" s="163">
        <f>H59*(1-H60)</f>
        <v>1124.4762642494823</v>
      </c>
      <c r="I58" s="164"/>
      <c r="J58" s="165"/>
      <c r="K58" s="165"/>
      <c r="N58" s="11" t="s">
        <v>81</v>
      </c>
      <c r="O58" s="148" t="s">
        <v>260</v>
      </c>
      <c r="P58" s="149"/>
      <c r="Q58" s="149"/>
      <c r="R58" s="150"/>
      <c r="S58" s="25" t="s">
        <v>249</v>
      </c>
      <c r="T58" s="163">
        <f>T59-(T59-T60)*T61</f>
        <v>1020.7383688688363</v>
      </c>
      <c r="U58" s="164"/>
      <c r="V58" s="165"/>
      <c r="W58" s="165"/>
    </row>
    <row r="59" spans="2:27" ht="18.75" customHeight="1">
      <c r="B59" s="11" t="s">
        <v>82</v>
      </c>
      <c r="C59" s="190" t="s">
        <v>258</v>
      </c>
      <c r="D59" s="149"/>
      <c r="E59" s="149"/>
      <c r="F59" s="150"/>
      <c r="G59" s="25" t="s">
        <v>249</v>
      </c>
      <c r="H59" s="166">
        <f>BAUy!S9</f>
        <v>1130.1268987431984</v>
      </c>
      <c r="I59" s="167"/>
      <c r="J59" s="165"/>
      <c r="K59" s="165"/>
      <c r="N59" s="11" t="s">
        <v>82</v>
      </c>
      <c r="O59" s="190" t="s">
        <v>258</v>
      </c>
      <c r="P59" s="149"/>
      <c r="Q59" s="149"/>
      <c r="R59" s="150"/>
      <c r="S59" s="25" t="s">
        <v>249</v>
      </c>
      <c r="T59" s="166">
        <f>BAUy!S9</f>
        <v>1130.1268987431984</v>
      </c>
      <c r="U59" s="167"/>
      <c r="V59" s="165"/>
      <c r="W59" s="165"/>
    </row>
    <row r="60" spans="2:27" ht="18.75" customHeight="1">
      <c r="B60" s="12" t="s">
        <v>83</v>
      </c>
      <c r="C60" s="192" t="s">
        <v>259</v>
      </c>
      <c r="D60" s="193"/>
      <c r="E60" s="193"/>
      <c r="F60" s="194"/>
      <c r="G60" s="16" t="s">
        <v>1</v>
      </c>
      <c r="H60" s="195">
        <f>parameter!$C$35</f>
        <v>5.0000000000000001E-3</v>
      </c>
      <c r="I60" s="196"/>
      <c r="J60" s="197"/>
      <c r="K60" s="175"/>
      <c r="N60" s="12" t="s">
        <v>56</v>
      </c>
      <c r="O60" s="148" t="s">
        <v>261</v>
      </c>
      <c r="P60" s="149"/>
      <c r="Q60" s="149"/>
      <c r="R60" s="150"/>
      <c r="S60" s="25" t="s">
        <v>249</v>
      </c>
      <c r="T60" s="168">
        <f>AEy!$H$6</f>
        <v>36.241599999578838</v>
      </c>
      <c r="U60" s="169"/>
      <c r="V60" s="170"/>
      <c r="W60" s="171"/>
    </row>
    <row r="61" spans="2:27" ht="16.5" customHeight="1">
      <c r="N61" s="12" t="s">
        <v>32</v>
      </c>
      <c r="O61" s="189" t="s">
        <v>262</v>
      </c>
      <c r="P61" s="149"/>
      <c r="Q61" s="149"/>
      <c r="R61" s="150"/>
      <c r="S61" s="25" t="s">
        <v>3</v>
      </c>
      <c r="T61" s="176">
        <v>0.1</v>
      </c>
      <c r="U61" s="177"/>
      <c r="V61" s="170"/>
      <c r="W61" s="171"/>
    </row>
  </sheetData>
  <mergeCells count="160">
    <mergeCell ref="O61:R61"/>
    <mergeCell ref="T61:U61"/>
    <mergeCell ref="V61:W61"/>
    <mergeCell ref="Z15:AA15"/>
    <mergeCell ref="Z16:AA16"/>
    <mergeCell ref="Z28:AA28"/>
    <mergeCell ref="Z29:AA29"/>
    <mergeCell ref="Z41:AA41"/>
    <mergeCell ref="Z42:AA42"/>
    <mergeCell ref="Z54:AA54"/>
    <mergeCell ref="Z55:AA55"/>
    <mergeCell ref="V45:W45"/>
    <mergeCell ref="V32:W32"/>
    <mergeCell ref="V19:W19"/>
    <mergeCell ref="C60:F60"/>
    <mergeCell ref="H60:I60"/>
    <mergeCell ref="J60:K60"/>
    <mergeCell ref="O60:R60"/>
    <mergeCell ref="T60:U60"/>
    <mergeCell ref="V58:W58"/>
    <mergeCell ref="C59:F59"/>
    <mergeCell ref="H59:I59"/>
    <mergeCell ref="J59:K59"/>
    <mergeCell ref="O59:R59"/>
    <mergeCell ref="T59:U59"/>
    <mergeCell ref="V59:W59"/>
    <mergeCell ref="C58:F58"/>
    <mergeCell ref="H58:I58"/>
    <mergeCell ref="J58:K58"/>
    <mergeCell ref="O58:R58"/>
    <mergeCell ref="T58:U58"/>
    <mergeCell ref="V60:W60"/>
    <mergeCell ref="B55:K55"/>
    <mergeCell ref="N55:W55"/>
    <mergeCell ref="B57:F57"/>
    <mergeCell ref="H57:I57"/>
    <mergeCell ref="J57:K57"/>
    <mergeCell ref="N57:R57"/>
    <mergeCell ref="T57:U57"/>
    <mergeCell ref="V57:W57"/>
    <mergeCell ref="V47:W47"/>
    <mergeCell ref="O48:R48"/>
    <mergeCell ref="T48:U48"/>
    <mergeCell ref="V48:W48"/>
    <mergeCell ref="B53:W53"/>
    <mergeCell ref="C47:F47"/>
    <mergeCell ref="H47:I47"/>
    <mergeCell ref="J47:K47"/>
    <mergeCell ref="O47:R47"/>
    <mergeCell ref="T47:U47"/>
    <mergeCell ref="C46:F46"/>
    <mergeCell ref="H46:I46"/>
    <mergeCell ref="J46:K46"/>
    <mergeCell ref="O46:R46"/>
    <mergeCell ref="T46:U46"/>
    <mergeCell ref="V46:W46"/>
    <mergeCell ref="C45:F45"/>
    <mergeCell ref="H45:I45"/>
    <mergeCell ref="J45:K45"/>
    <mergeCell ref="O45:R45"/>
    <mergeCell ref="T45:U45"/>
    <mergeCell ref="B42:K42"/>
    <mergeCell ref="N42:W42"/>
    <mergeCell ref="B44:F44"/>
    <mergeCell ref="H44:I44"/>
    <mergeCell ref="J44:K44"/>
    <mergeCell ref="N44:R44"/>
    <mergeCell ref="T44:U44"/>
    <mergeCell ref="V44:W44"/>
    <mergeCell ref="V34:W34"/>
    <mergeCell ref="O35:R35"/>
    <mergeCell ref="T35:U35"/>
    <mergeCell ref="V35:W35"/>
    <mergeCell ref="B40:W40"/>
    <mergeCell ref="C34:F34"/>
    <mergeCell ref="H34:I34"/>
    <mergeCell ref="J34:K34"/>
    <mergeCell ref="O34:R34"/>
    <mergeCell ref="T34:U34"/>
    <mergeCell ref="C33:F33"/>
    <mergeCell ref="H33:I33"/>
    <mergeCell ref="J33:K33"/>
    <mergeCell ref="O33:R33"/>
    <mergeCell ref="T33:U33"/>
    <mergeCell ref="V33:W33"/>
    <mergeCell ref="C32:F32"/>
    <mergeCell ref="H32:I32"/>
    <mergeCell ref="J32:K32"/>
    <mergeCell ref="O32:R32"/>
    <mergeCell ref="T32:U32"/>
    <mergeCell ref="B29:K29"/>
    <mergeCell ref="N29:W29"/>
    <mergeCell ref="B31:F31"/>
    <mergeCell ref="H31:I31"/>
    <mergeCell ref="J31:K31"/>
    <mergeCell ref="N31:R31"/>
    <mergeCell ref="T31:U31"/>
    <mergeCell ref="V31:W31"/>
    <mergeCell ref="V21:W21"/>
    <mergeCell ref="O22:R22"/>
    <mergeCell ref="T22:U22"/>
    <mergeCell ref="V22:W22"/>
    <mergeCell ref="B27:W27"/>
    <mergeCell ref="C21:F21"/>
    <mergeCell ref="H21:I21"/>
    <mergeCell ref="J21:K21"/>
    <mergeCell ref="O21:R21"/>
    <mergeCell ref="T21:U21"/>
    <mergeCell ref="C20:F20"/>
    <mergeCell ref="H20:I20"/>
    <mergeCell ref="J20:K20"/>
    <mergeCell ref="O20:R20"/>
    <mergeCell ref="T20:U20"/>
    <mergeCell ref="V20:W20"/>
    <mergeCell ref="C19:F19"/>
    <mergeCell ref="H19:I19"/>
    <mergeCell ref="J19:K19"/>
    <mergeCell ref="O19:R19"/>
    <mergeCell ref="T19:U19"/>
    <mergeCell ref="B2:W2"/>
    <mergeCell ref="B14:W14"/>
    <mergeCell ref="B16:K16"/>
    <mergeCell ref="N16:W16"/>
    <mergeCell ref="B18:F18"/>
    <mergeCell ref="H18:I18"/>
    <mergeCell ref="J18:K18"/>
    <mergeCell ref="N18:R18"/>
    <mergeCell ref="T18:U18"/>
    <mergeCell ref="V18:W18"/>
    <mergeCell ref="C8:F8"/>
    <mergeCell ref="H8:I8"/>
    <mergeCell ref="J8:K8"/>
    <mergeCell ref="C9:F9"/>
    <mergeCell ref="H9:I9"/>
    <mergeCell ref="J9:K9"/>
    <mergeCell ref="B4:K4"/>
    <mergeCell ref="B6:F6"/>
    <mergeCell ref="H6:I6"/>
    <mergeCell ref="J6:K6"/>
    <mergeCell ref="C7:F7"/>
    <mergeCell ref="H7:I7"/>
    <mergeCell ref="J7:K7"/>
    <mergeCell ref="Z3:AA3"/>
    <mergeCell ref="Z4:AA4"/>
    <mergeCell ref="O10:R10"/>
    <mergeCell ref="T10:U10"/>
    <mergeCell ref="V10:W10"/>
    <mergeCell ref="O8:R8"/>
    <mergeCell ref="T8:U8"/>
    <mergeCell ref="V8:W8"/>
    <mergeCell ref="O9:R9"/>
    <mergeCell ref="T9:U9"/>
    <mergeCell ref="V9:W9"/>
    <mergeCell ref="N4:W4"/>
    <mergeCell ref="N6:R6"/>
    <mergeCell ref="T6:U6"/>
    <mergeCell ref="V6:W6"/>
    <mergeCell ref="O7:R7"/>
    <mergeCell ref="T7:U7"/>
    <mergeCell ref="V7:W7"/>
  </mergeCells>
  <phoneticPr fontId="2" type="noConversion"/>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34" id="{DF9C6D60-1776-43D7-B4AD-021F4B8F1940}">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H8:H9</xm:sqref>
        </x14:conditionalFormatting>
        <x14:conditionalFormatting xmlns:xm="http://schemas.microsoft.com/office/excel/2006/main">
          <x14:cfRule type="expression" priority="33" id="{710E7641-5F2D-4793-ADC8-83728A08DBCB}">
            <xm:f>NOT(OR(BEy!#REF!="산정방법 2",BEy!#REF!="산정방법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J6</xm:sqref>
        </x14:conditionalFormatting>
        <x14:conditionalFormatting xmlns:xm="http://schemas.microsoft.com/office/excel/2006/main">
          <x14:cfRule type="expression" priority="32" id="{1D0B5E30-870E-45AB-BF6D-20ABB36745D0}">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T8:T10</xm:sqref>
        </x14:conditionalFormatting>
        <x14:conditionalFormatting xmlns:xm="http://schemas.microsoft.com/office/excel/2006/main">
          <x14:cfRule type="expression" priority="31" id="{69B1F8C1-1D88-4D08-8401-9AB288F5D6C8}">
            <xm:f>NOT(OR(BEy!#REF!="산정방법 2",BEy!#REF!="산정방법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V6</xm:sqref>
        </x14:conditionalFormatting>
        <x14:conditionalFormatting xmlns:xm="http://schemas.microsoft.com/office/excel/2006/main">
          <x14:cfRule type="expression" priority="28" id="{AF8E4992-AFB2-41A8-A440-BD287C8F43FF}">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H20</xm:sqref>
        </x14:conditionalFormatting>
        <x14:conditionalFormatting xmlns:xm="http://schemas.microsoft.com/office/excel/2006/main">
          <x14:cfRule type="expression" priority="27" id="{AAC6454B-9D87-4EAA-BC84-4245BEB33ED2}">
            <xm:f>NOT(OR(BEy!#REF!="산정방법 2",BEy!#REF!="산정방법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J18</xm:sqref>
        </x14:conditionalFormatting>
        <x14:conditionalFormatting xmlns:xm="http://schemas.microsoft.com/office/excel/2006/main">
          <x14:cfRule type="expression" priority="26" id="{694BCF6C-7553-4F16-94E6-A3FDECF5A663}">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T20 T22</xm:sqref>
        </x14:conditionalFormatting>
        <x14:conditionalFormatting xmlns:xm="http://schemas.microsoft.com/office/excel/2006/main">
          <x14:cfRule type="expression" priority="25" id="{DD182ED2-0929-4563-8250-D650297F294E}">
            <xm:f>NOT(OR(BEy!#REF!="산정방법 2",BEy!#REF!="산정방법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V18</xm:sqref>
        </x14:conditionalFormatting>
        <x14:conditionalFormatting xmlns:xm="http://schemas.microsoft.com/office/excel/2006/main">
          <x14:cfRule type="expression" priority="24" id="{C0D817AF-2245-4212-9EBB-C2B4EC0B05F4}">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H33</xm:sqref>
        </x14:conditionalFormatting>
        <x14:conditionalFormatting xmlns:xm="http://schemas.microsoft.com/office/excel/2006/main">
          <x14:cfRule type="expression" priority="23" id="{00E1AA4B-00DA-4D42-BC4A-FA486504E5E0}">
            <xm:f>NOT(OR(BEy!#REF!="산정방법 2",BEy!#REF!="산정방법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J31</xm:sqref>
        </x14:conditionalFormatting>
        <x14:conditionalFormatting xmlns:xm="http://schemas.microsoft.com/office/excel/2006/main">
          <x14:cfRule type="expression" priority="22" id="{5EA2C9F2-87BB-4D0D-B82B-E57BD4DE7CBD}">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T33 T35</xm:sqref>
        </x14:conditionalFormatting>
        <x14:conditionalFormatting xmlns:xm="http://schemas.microsoft.com/office/excel/2006/main">
          <x14:cfRule type="expression" priority="21" id="{2E1A1F31-627E-4D8B-A570-0713F17BDCA5}">
            <xm:f>NOT(OR(BEy!#REF!="산정방법 2",BEy!#REF!="산정방법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V31</xm:sqref>
        </x14:conditionalFormatting>
        <x14:conditionalFormatting xmlns:xm="http://schemas.microsoft.com/office/excel/2006/main">
          <x14:cfRule type="expression" priority="20" id="{0CE91D9E-746C-428C-B941-B700FEC7C5F2}">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H46</xm:sqref>
        </x14:conditionalFormatting>
        <x14:conditionalFormatting xmlns:xm="http://schemas.microsoft.com/office/excel/2006/main">
          <x14:cfRule type="expression" priority="19" id="{B02822A4-5D55-4F86-933A-EF7ACB3C8BA0}">
            <xm:f>NOT(OR(BEy!#REF!="산정방법 2",BEy!#REF!="산정방법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J44</xm:sqref>
        </x14:conditionalFormatting>
        <x14:conditionalFormatting xmlns:xm="http://schemas.microsoft.com/office/excel/2006/main">
          <x14:cfRule type="expression" priority="18" id="{33859440-66DD-4730-BFD2-A50D0601E6AB}">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T46 T48</xm:sqref>
        </x14:conditionalFormatting>
        <x14:conditionalFormatting xmlns:xm="http://schemas.microsoft.com/office/excel/2006/main">
          <x14:cfRule type="expression" priority="17" id="{A8620023-AE10-433D-B88A-96C416D51866}">
            <xm:f>NOT(OR(BEy!#REF!="산정방법 2",BEy!#REF!="산정방법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V44</xm:sqref>
        </x14:conditionalFormatting>
        <x14:conditionalFormatting xmlns:xm="http://schemas.microsoft.com/office/excel/2006/main">
          <x14:cfRule type="expression" priority="16" id="{4D1D3E59-1FF7-4A58-889B-4620647FCEE0}">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H59</xm:sqref>
        </x14:conditionalFormatting>
        <x14:conditionalFormatting xmlns:xm="http://schemas.microsoft.com/office/excel/2006/main">
          <x14:cfRule type="expression" priority="15" id="{0346BCB4-6DF0-4A47-B823-37D1F75577D9}">
            <xm:f>NOT(OR(BEy!#REF!="산정방법 2",BEy!#REF!="산정방법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J57</xm:sqref>
        </x14:conditionalFormatting>
        <x14:conditionalFormatting xmlns:xm="http://schemas.microsoft.com/office/excel/2006/main">
          <x14:cfRule type="expression" priority="14" id="{2D209A20-1767-42DE-A625-8722403528FB}">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T59 T61</xm:sqref>
        </x14:conditionalFormatting>
        <x14:conditionalFormatting xmlns:xm="http://schemas.microsoft.com/office/excel/2006/main">
          <x14:cfRule type="expression" priority="13" id="{BFD5AAE5-162B-44F4-BE75-23FCA495CC71}">
            <xm:f>NOT(OR(BEy!#REF!="산정방법 2",BEy!#REF!="산정방법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V57</xm:sqref>
        </x14:conditionalFormatting>
        <x14:conditionalFormatting xmlns:xm="http://schemas.microsoft.com/office/excel/2006/main">
          <x14:cfRule type="expression" priority="12" id="{A79DF2AE-3333-460E-B2B4-8548FF6E8441}">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T21</xm:sqref>
        </x14:conditionalFormatting>
        <x14:conditionalFormatting xmlns:xm="http://schemas.microsoft.com/office/excel/2006/main">
          <x14:cfRule type="expression" priority="11" id="{AB0332F4-3643-4E44-88A2-5368E9E7DB27}">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T34</xm:sqref>
        </x14:conditionalFormatting>
        <x14:conditionalFormatting xmlns:xm="http://schemas.microsoft.com/office/excel/2006/main">
          <x14:cfRule type="expression" priority="10" id="{BC101FA2-4A88-479C-A1FF-ABEEA140EB67}">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T47</xm:sqref>
        </x14:conditionalFormatting>
        <x14:conditionalFormatting xmlns:xm="http://schemas.microsoft.com/office/excel/2006/main">
          <x14:cfRule type="expression" priority="9" id="{00BDB132-B9D0-438C-BA2F-1DFD379E6941}">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T60</xm:sqref>
        </x14:conditionalFormatting>
        <x14:conditionalFormatting xmlns:xm="http://schemas.microsoft.com/office/excel/2006/main">
          <x14:cfRule type="expression" priority="4" id="{504020D9-6010-4BD8-A849-E6FA07CA91C2}">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H21</xm:sqref>
        </x14:conditionalFormatting>
        <x14:conditionalFormatting xmlns:xm="http://schemas.microsoft.com/office/excel/2006/main">
          <x14:cfRule type="expression" priority="3" id="{C8B22681-98EC-4CE3-A726-04B2B4D59FD4}">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H34</xm:sqref>
        </x14:conditionalFormatting>
        <x14:conditionalFormatting xmlns:xm="http://schemas.microsoft.com/office/excel/2006/main">
          <x14:cfRule type="expression" priority="2" id="{0D30B4F1-DA2A-47A7-9DCA-EA5B23EB500F}">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H47</xm:sqref>
        </x14:conditionalFormatting>
        <x14:conditionalFormatting xmlns:xm="http://schemas.microsoft.com/office/excel/2006/main">
          <x14:cfRule type="expression" priority="1" id="{C19B373F-8F9F-4ADB-B8FE-3A7AE1E1E010}">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H60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B2:M626"/>
  <sheetViews>
    <sheetView showGridLines="0" zoomScale="85" zoomScaleNormal="85" workbookViewId="0">
      <selection activeCell="H7" sqref="H7:I7"/>
    </sheetView>
  </sheetViews>
  <sheetFormatPr defaultColWidth="9" defaultRowHeight="14"/>
  <cols>
    <col min="1" max="1" width="4" style="9" customWidth="1"/>
    <col min="2" max="2" width="10.453125" style="10" customWidth="1"/>
    <col min="3" max="4" width="8.7265625" style="9" customWidth="1"/>
    <col min="5" max="5" width="11.36328125" style="9" customWidth="1"/>
    <col min="6" max="6" width="32.08984375" style="9" customWidth="1"/>
    <col min="7" max="7" width="29.6328125" style="9" customWidth="1"/>
    <col min="8" max="9" width="14.7265625" style="9" customWidth="1"/>
    <col min="10" max="10" width="9" style="9"/>
    <col min="11" max="11" width="13.36328125" style="9" bestFit="1" customWidth="1"/>
    <col min="12" max="12" width="9" style="9"/>
    <col min="13" max="13" width="13.36328125" style="9" bestFit="1" customWidth="1"/>
    <col min="14" max="16384" width="9" style="9"/>
  </cols>
  <sheetData>
    <row r="2" spans="2:11" ht="26" thickBot="1">
      <c r="B2" s="8" t="s">
        <v>99</v>
      </c>
    </row>
    <row r="3" spans="2:11" ht="36.75" customHeight="1" thickBot="1">
      <c r="B3" s="156"/>
      <c r="C3" s="157"/>
      <c r="D3" s="157"/>
      <c r="E3" s="157"/>
      <c r="F3" s="157"/>
      <c r="G3" s="157"/>
      <c r="H3" s="157"/>
      <c r="I3" s="157"/>
      <c r="J3" s="157"/>
      <c r="K3" s="158"/>
    </row>
    <row r="5" spans="2:11" ht="28">
      <c r="B5" s="24" t="s">
        <v>171</v>
      </c>
      <c r="C5" s="219" t="s">
        <v>172</v>
      </c>
      <c r="D5" s="162"/>
      <c r="E5" s="162"/>
      <c r="F5" s="162"/>
      <c r="G5" s="104" t="s">
        <v>173</v>
      </c>
      <c r="H5" s="219" t="s">
        <v>174</v>
      </c>
      <c r="I5" s="162"/>
      <c r="J5" s="219" t="s">
        <v>21</v>
      </c>
      <c r="K5" s="162"/>
    </row>
    <row r="6" spans="2:11" ht="17.5">
      <c r="B6" s="11" t="s">
        <v>100</v>
      </c>
      <c r="C6" s="148" t="s">
        <v>263</v>
      </c>
      <c r="D6" s="149"/>
      <c r="E6" s="149"/>
      <c r="F6" s="150"/>
      <c r="G6" s="25" t="s">
        <v>297</v>
      </c>
      <c r="H6" s="163">
        <f>H7*H8</f>
        <v>1163.9826702236107</v>
      </c>
      <c r="I6" s="164"/>
      <c r="J6" s="165"/>
      <c r="K6" s="165"/>
    </row>
    <row r="7" spans="2:11" ht="17.5">
      <c r="B7" s="11" t="s">
        <v>101</v>
      </c>
      <c r="C7" s="148" t="s">
        <v>264</v>
      </c>
      <c r="D7" s="149"/>
      <c r="E7" s="149"/>
      <c r="F7" s="150"/>
      <c r="G7" s="25" t="s">
        <v>251</v>
      </c>
      <c r="H7" s="166">
        <f>I15</f>
        <v>0.41570809650843238</v>
      </c>
      <c r="I7" s="167"/>
      <c r="J7" s="165"/>
      <c r="K7" s="165"/>
    </row>
    <row r="8" spans="2:11" ht="17.5">
      <c r="B8" s="12" t="s">
        <v>72</v>
      </c>
      <c r="C8" s="148" t="s">
        <v>255</v>
      </c>
      <c r="D8" s="149"/>
      <c r="E8" s="149"/>
      <c r="F8" s="150"/>
      <c r="G8" s="25" t="s">
        <v>14</v>
      </c>
      <c r="H8" s="168">
        <f>parameter!C4</f>
        <v>2800</v>
      </c>
      <c r="I8" s="169"/>
      <c r="J8" s="170" t="s">
        <v>17</v>
      </c>
      <c r="K8" s="171"/>
    </row>
    <row r="10" spans="2:11" ht="14.5" thickBot="1"/>
    <row r="11" spans="2:11" ht="16.5" customHeight="1">
      <c r="B11" s="210" t="s">
        <v>225</v>
      </c>
      <c r="C11" s="211"/>
      <c r="D11" s="211"/>
      <c r="E11" s="211"/>
      <c r="F11" s="212"/>
      <c r="G11" s="206" t="s">
        <v>10</v>
      </c>
      <c r="H11" s="206"/>
      <c r="I11" s="207"/>
    </row>
    <row r="12" spans="2:11" ht="15">
      <c r="B12" s="213"/>
      <c r="C12" s="214"/>
      <c r="D12" s="214"/>
      <c r="E12" s="214"/>
      <c r="F12" s="215"/>
      <c r="G12" s="48" t="s">
        <v>107</v>
      </c>
      <c r="H12" s="49" t="s">
        <v>0</v>
      </c>
      <c r="I12" s="50" t="s">
        <v>108</v>
      </c>
    </row>
    <row r="13" spans="2:11">
      <c r="B13" s="198" t="s">
        <v>229</v>
      </c>
      <c r="C13" s="199"/>
      <c r="D13" s="199"/>
      <c r="E13" s="199"/>
      <c r="F13" s="200"/>
      <c r="G13" s="126" t="s">
        <v>223</v>
      </c>
      <c r="H13" s="127" t="s">
        <v>224</v>
      </c>
      <c r="I13" s="47" t="s">
        <v>17</v>
      </c>
    </row>
    <row r="14" spans="2:11" ht="16">
      <c r="B14" s="201" t="s">
        <v>19</v>
      </c>
      <c r="C14" s="199"/>
      <c r="D14" s="199"/>
      <c r="E14" s="199"/>
      <c r="F14" s="200"/>
      <c r="G14" s="45" t="s">
        <v>105</v>
      </c>
      <c r="H14" s="46" t="s">
        <v>106</v>
      </c>
      <c r="I14" s="47" t="s">
        <v>222</v>
      </c>
    </row>
    <row r="15" spans="2:11" ht="14.5" thickBot="1">
      <c r="B15" s="202" t="s">
        <v>230</v>
      </c>
      <c r="C15" s="203"/>
      <c r="D15" s="203"/>
      <c r="E15" s="203"/>
      <c r="F15" s="204"/>
      <c r="G15" s="51">
        <f>SUMPRODUCT(G22:G626,H22:H626)/SUM(H22:H626)</f>
        <v>2.6148337282980521E-3</v>
      </c>
      <c r="H15" s="51">
        <f>SUM(H22:H626)</f>
        <v>158.98069999999933</v>
      </c>
      <c r="I15" s="52">
        <f>G15*H15</f>
        <v>0.41570809650843238</v>
      </c>
    </row>
    <row r="16" spans="2:11">
      <c r="G16" s="53"/>
    </row>
    <row r="17" spans="2:13">
      <c r="B17" s="205" t="s">
        <v>4</v>
      </c>
      <c r="C17" s="199" t="s">
        <v>5</v>
      </c>
      <c r="D17" s="199"/>
      <c r="E17" s="199"/>
      <c r="F17" s="208" t="s">
        <v>226</v>
      </c>
      <c r="G17" s="205" t="s">
        <v>10</v>
      </c>
      <c r="H17" s="205"/>
      <c r="I17" s="205"/>
    </row>
    <row r="18" spans="2:13">
      <c r="B18" s="205"/>
      <c r="C18" s="199"/>
      <c r="D18" s="199"/>
      <c r="E18" s="199"/>
      <c r="F18" s="209"/>
      <c r="G18" s="45" t="s">
        <v>175</v>
      </c>
      <c r="H18" s="46" t="s">
        <v>87</v>
      </c>
      <c r="I18" s="47" t="s">
        <v>221</v>
      </c>
    </row>
    <row r="19" spans="2:13" ht="15">
      <c r="B19" s="205"/>
      <c r="C19" s="199"/>
      <c r="D19" s="199"/>
      <c r="E19" s="199"/>
      <c r="F19" s="128" t="s">
        <v>22</v>
      </c>
      <c r="G19" s="48" t="s">
        <v>107</v>
      </c>
      <c r="H19" s="56" t="s">
        <v>0</v>
      </c>
      <c r="I19" s="57" t="s">
        <v>108</v>
      </c>
    </row>
    <row r="20" spans="2:13">
      <c r="B20" s="205"/>
      <c r="C20" s="199" t="s">
        <v>7</v>
      </c>
      <c r="D20" s="199"/>
      <c r="E20" s="199" t="s">
        <v>8</v>
      </c>
      <c r="F20" s="128" t="s">
        <v>229</v>
      </c>
      <c r="G20" s="126" t="s">
        <v>227</v>
      </c>
      <c r="H20" s="127" t="s">
        <v>228</v>
      </c>
      <c r="I20" s="47" t="s">
        <v>17</v>
      </c>
    </row>
    <row r="21" spans="2:13" ht="16">
      <c r="B21" s="205"/>
      <c r="C21" s="199"/>
      <c r="D21" s="199"/>
      <c r="E21" s="199"/>
      <c r="F21" s="128" t="s">
        <v>19</v>
      </c>
      <c r="G21" s="45" t="s">
        <v>105</v>
      </c>
      <c r="H21" s="46" t="s">
        <v>109</v>
      </c>
      <c r="I21" s="55" t="s">
        <v>9</v>
      </c>
    </row>
    <row r="22" spans="2:13">
      <c r="B22" s="58">
        <v>1</v>
      </c>
      <c r="C22" s="216">
        <f>'[1]24.02.20_Inlet'!D12</f>
        <v>45342</v>
      </c>
      <c r="D22" s="216"/>
      <c r="E22" s="59">
        <f>'[1]24.02.20_Inlet'!E12</f>
        <v>0.43907407407407406</v>
      </c>
      <c r="F22" s="58" t="s">
        <v>1</v>
      </c>
      <c r="G22" s="60">
        <v>2.6345605425180693E-3</v>
      </c>
      <c r="H22" s="61">
        <v>3.0499999999999999E-2</v>
      </c>
      <c r="I22" s="62">
        <f>G22*H22</f>
        <v>8.0354096546801109E-5</v>
      </c>
      <c r="M22" s="63"/>
    </row>
    <row r="23" spans="2:13">
      <c r="B23" s="58">
        <v>2</v>
      </c>
      <c r="C23" s="216">
        <f>'[1]24.02.20_Inlet'!D13</f>
        <v>45342</v>
      </c>
      <c r="D23" s="216"/>
      <c r="E23" s="59">
        <f>'[1]24.02.20_Inlet'!E13</f>
        <v>0.4397685185185185</v>
      </c>
      <c r="F23" s="58" t="s">
        <v>1</v>
      </c>
      <c r="G23" s="60">
        <v>2.604156330864638E-3</v>
      </c>
      <c r="H23" s="61">
        <v>3.1200000000000002E-2</v>
      </c>
      <c r="I23" s="62">
        <f t="shared" ref="I23:I86" si="0">G23*H23</f>
        <v>8.1249677522976708E-5</v>
      </c>
    </row>
    <row r="24" spans="2:13">
      <c r="B24" s="58">
        <v>3</v>
      </c>
      <c r="C24" s="216">
        <f>'[1]24.02.20_Inlet'!D14</f>
        <v>45342</v>
      </c>
      <c r="D24" s="216"/>
      <c r="E24" s="59">
        <f>'[1]24.02.20_Inlet'!E14</f>
        <v>0.44046296296296295</v>
      </c>
      <c r="F24" s="58" t="s">
        <v>1</v>
      </c>
      <c r="G24" s="60">
        <v>2.6083376461140352E-3</v>
      </c>
      <c r="H24" s="61">
        <v>3.1199999999999999E-2</v>
      </c>
      <c r="I24" s="62">
        <f t="shared" si="0"/>
        <v>8.1380134558757891E-5</v>
      </c>
    </row>
    <row r="25" spans="2:13">
      <c r="B25" s="58">
        <v>4</v>
      </c>
      <c r="C25" s="216">
        <f>'[1]24.02.20_Inlet'!D15</f>
        <v>45342</v>
      </c>
      <c r="D25" s="216"/>
      <c r="E25" s="59">
        <f>'[1]24.02.20_Inlet'!E15</f>
        <v>0.44115740740740739</v>
      </c>
      <c r="F25" s="58" t="s">
        <v>1</v>
      </c>
      <c r="G25" s="60">
        <v>2.6341429463728025E-3</v>
      </c>
      <c r="H25" s="61">
        <v>0.11959999999999998</v>
      </c>
      <c r="I25" s="62">
        <f t="shared" si="0"/>
        <v>3.1504349638618713E-4</v>
      </c>
    </row>
    <row r="26" spans="2:13">
      <c r="B26" s="58">
        <v>5</v>
      </c>
      <c r="C26" s="216">
        <f>'[1]24.02.20_Inlet'!D16</f>
        <v>45342</v>
      </c>
      <c r="D26" s="216"/>
      <c r="E26" s="59">
        <f>'[1]24.02.20_Inlet'!E16</f>
        <v>0.44185185185185183</v>
      </c>
      <c r="F26" s="58" t="s">
        <v>1</v>
      </c>
      <c r="G26" s="60">
        <v>2.637938788257339E-3</v>
      </c>
      <c r="H26" s="61">
        <v>0.2646</v>
      </c>
      <c r="I26" s="62">
        <f t="shared" si="0"/>
        <v>6.9799860337289193E-4</v>
      </c>
      <c r="M26" s="63"/>
    </row>
    <row r="27" spans="2:13">
      <c r="B27" s="58">
        <v>6</v>
      </c>
      <c r="C27" s="216">
        <f>'[1]24.02.20_Inlet'!D17</f>
        <v>45342</v>
      </c>
      <c r="D27" s="216"/>
      <c r="E27" s="59">
        <f>'[1]24.02.20_Inlet'!E17</f>
        <v>0.44254629629629627</v>
      </c>
      <c r="F27" s="58" t="s">
        <v>1</v>
      </c>
      <c r="G27" s="60">
        <v>2.6470188275185148E-3</v>
      </c>
      <c r="H27" s="61">
        <v>0.26300000000000001</v>
      </c>
      <c r="I27" s="62">
        <f t="shared" si="0"/>
        <v>6.9616595163736938E-4</v>
      </c>
    </row>
    <row r="28" spans="2:13">
      <c r="B28" s="58">
        <v>7</v>
      </c>
      <c r="C28" s="216">
        <f>'[1]24.02.20_Inlet'!D18</f>
        <v>45342</v>
      </c>
      <c r="D28" s="216"/>
      <c r="E28" s="59">
        <f>'[1]24.02.20_Inlet'!E18</f>
        <v>0.44324074074074077</v>
      </c>
      <c r="F28" s="58" t="s">
        <v>1</v>
      </c>
      <c r="G28" s="60">
        <v>2.6513018649058622E-3</v>
      </c>
      <c r="H28" s="61">
        <v>0.26289999999999997</v>
      </c>
      <c r="I28" s="62">
        <f t="shared" si="0"/>
        <v>6.9702726028375106E-4</v>
      </c>
    </row>
    <row r="29" spans="2:13">
      <c r="B29" s="58">
        <v>8</v>
      </c>
      <c r="C29" s="216">
        <f>'[1]24.02.20_Inlet'!D19</f>
        <v>45342</v>
      </c>
      <c r="D29" s="216"/>
      <c r="E29" s="59">
        <f>'[1]24.02.20_Inlet'!E19</f>
        <v>0.44393518518518521</v>
      </c>
      <c r="F29" s="58" t="s">
        <v>1</v>
      </c>
      <c r="G29" s="60">
        <v>2.6449683233693224E-3</v>
      </c>
      <c r="H29" s="61">
        <v>0.26449999999999996</v>
      </c>
      <c r="I29" s="62">
        <f t="shared" si="0"/>
        <v>6.9959412153118561E-4</v>
      </c>
    </row>
    <row r="30" spans="2:13">
      <c r="B30" s="58">
        <v>9</v>
      </c>
      <c r="C30" s="216">
        <f>'[1]24.02.20_Inlet'!D20</f>
        <v>45342</v>
      </c>
      <c r="D30" s="216"/>
      <c r="E30" s="59">
        <f>'[1]24.02.20_Inlet'!E20</f>
        <v>0.44462962962962965</v>
      </c>
      <c r="F30" s="58" t="s">
        <v>1</v>
      </c>
      <c r="G30" s="60">
        <v>2.653828856964397E-3</v>
      </c>
      <c r="H30" s="61">
        <v>0.26200000000000001</v>
      </c>
      <c r="I30" s="62">
        <f t="shared" si="0"/>
        <v>6.9530316052467209E-4</v>
      </c>
    </row>
    <row r="31" spans="2:13">
      <c r="B31" s="58">
        <v>10</v>
      </c>
      <c r="C31" s="216">
        <f>'[1]24.02.20_Inlet'!D21</f>
        <v>45342</v>
      </c>
      <c r="D31" s="216"/>
      <c r="E31" s="59">
        <f>'[1]24.02.20_Inlet'!E21</f>
        <v>0.44532407407407409</v>
      </c>
      <c r="F31" s="58" t="s">
        <v>1</v>
      </c>
      <c r="G31" s="60">
        <v>2.6519657357009013E-3</v>
      </c>
      <c r="H31" s="61">
        <v>0.26279999999999998</v>
      </c>
      <c r="I31" s="62">
        <f t="shared" si="0"/>
        <v>6.9693659534219676E-4</v>
      </c>
    </row>
    <row r="32" spans="2:13">
      <c r="B32" s="58">
        <v>11</v>
      </c>
      <c r="C32" s="216">
        <f>'[1]24.02.20_Inlet'!D22</f>
        <v>45342</v>
      </c>
      <c r="D32" s="216"/>
      <c r="E32" s="59">
        <f>'[1]24.02.20_Inlet'!E22</f>
        <v>0.44601851851851854</v>
      </c>
      <c r="F32" s="58" t="s">
        <v>1</v>
      </c>
      <c r="G32" s="60">
        <v>2.6648576782368162E-3</v>
      </c>
      <c r="H32" s="61">
        <v>0.26190000000000002</v>
      </c>
      <c r="I32" s="62">
        <f t="shared" si="0"/>
        <v>6.979262259302222E-4</v>
      </c>
    </row>
    <row r="33" spans="2:9">
      <c r="B33" s="58">
        <v>12</v>
      </c>
      <c r="C33" s="216">
        <f>'[1]24.02.20_Inlet'!D23</f>
        <v>45342</v>
      </c>
      <c r="D33" s="216"/>
      <c r="E33" s="59">
        <f>'[1]24.02.20_Inlet'!E23</f>
        <v>0.44671296296296298</v>
      </c>
      <c r="F33" s="58" t="s">
        <v>1</v>
      </c>
      <c r="G33" s="60">
        <v>2.6589899170161506E-3</v>
      </c>
      <c r="H33" s="61">
        <v>0.26369999999999999</v>
      </c>
      <c r="I33" s="62">
        <f t="shared" si="0"/>
        <v>7.0117564111715888E-4</v>
      </c>
    </row>
    <row r="34" spans="2:9">
      <c r="B34" s="58">
        <v>13</v>
      </c>
      <c r="C34" s="216">
        <f>'[1]24.02.20_Inlet'!D24</f>
        <v>45342</v>
      </c>
      <c r="D34" s="216"/>
      <c r="E34" s="59">
        <f>'[1]24.02.20_Inlet'!E24</f>
        <v>0.44740740740740742</v>
      </c>
      <c r="F34" s="58" t="s">
        <v>1</v>
      </c>
      <c r="G34" s="60">
        <v>2.6790773623628092E-3</v>
      </c>
      <c r="H34" s="61">
        <v>0.26379999999999998</v>
      </c>
      <c r="I34" s="62">
        <f t="shared" si="0"/>
        <v>7.0674060819130903E-4</v>
      </c>
    </row>
    <row r="35" spans="2:9">
      <c r="B35" s="58">
        <v>14</v>
      </c>
      <c r="C35" s="216">
        <f>'[1]24.02.20_Inlet'!D25</f>
        <v>45342</v>
      </c>
      <c r="D35" s="216"/>
      <c r="E35" s="59">
        <f>'[1]24.02.20_Inlet'!E25</f>
        <v>0.44810185185185186</v>
      </c>
      <c r="F35" s="58" t="s">
        <v>1</v>
      </c>
      <c r="G35" s="60">
        <v>2.6714963861872044E-3</v>
      </c>
      <c r="H35" s="61">
        <v>0.26369999999999999</v>
      </c>
      <c r="I35" s="62">
        <f t="shared" si="0"/>
        <v>7.0447359703756582E-4</v>
      </c>
    </row>
    <row r="36" spans="2:9">
      <c r="B36" s="58">
        <v>15</v>
      </c>
      <c r="C36" s="216">
        <f>'[1]24.02.20_Inlet'!D26</f>
        <v>45342</v>
      </c>
      <c r="D36" s="216"/>
      <c r="E36" s="59">
        <f>'[1]24.02.20_Inlet'!E26</f>
        <v>0.4487962962962963</v>
      </c>
      <c r="F36" s="58" t="s">
        <v>1</v>
      </c>
      <c r="G36" s="60">
        <v>2.6474043008833763E-3</v>
      </c>
      <c r="H36" s="61">
        <v>0.26190000000000002</v>
      </c>
      <c r="I36" s="62">
        <f t="shared" si="0"/>
        <v>6.9335518640135626E-4</v>
      </c>
    </row>
    <row r="37" spans="2:9">
      <c r="B37" s="58">
        <v>16</v>
      </c>
      <c r="C37" s="216">
        <f>'[1]24.02.20_Inlet'!D27</f>
        <v>45342</v>
      </c>
      <c r="D37" s="216"/>
      <c r="E37" s="59">
        <f>'[1]24.02.20_Inlet'!E27</f>
        <v>0.44949074074074075</v>
      </c>
      <c r="F37" s="58" t="s">
        <v>1</v>
      </c>
      <c r="G37" s="60">
        <v>2.6431640938699027E-3</v>
      </c>
      <c r="H37" s="61">
        <v>0.26369999999999999</v>
      </c>
      <c r="I37" s="62">
        <f t="shared" si="0"/>
        <v>6.9700237155349333E-4</v>
      </c>
    </row>
    <row r="38" spans="2:9">
      <c r="B38" s="58">
        <v>17</v>
      </c>
      <c r="C38" s="216">
        <f>'[1]24.02.20_Inlet'!D28</f>
        <v>45342</v>
      </c>
      <c r="D38" s="216"/>
      <c r="E38" s="59">
        <f>'[1]24.02.20_Inlet'!E28</f>
        <v>0.45018518518518519</v>
      </c>
      <c r="F38" s="58" t="s">
        <v>1</v>
      </c>
      <c r="G38" s="60">
        <v>2.6447916480770942E-3</v>
      </c>
      <c r="H38" s="61">
        <v>0.26279999999999998</v>
      </c>
      <c r="I38" s="62">
        <f t="shared" si="0"/>
        <v>6.9505124511466026E-4</v>
      </c>
    </row>
    <row r="39" spans="2:9">
      <c r="B39" s="58">
        <v>18</v>
      </c>
      <c r="C39" s="216">
        <f>'[1]24.02.20_Inlet'!D29</f>
        <v>45342</v>
      </c>
      <c r="D39" s="216"/>
      <c r="E39" s="59">
        <f>'[1]24.02.20_Inlet'!E29</f>
        <v>0.45087962962962963</v>
      </c>
      <c r="F39" s="58" t="s">
        <v>1</v>
      </c>
      <c r="G39" s="60">
        <v>2.6355563487106275E-3</v>
      </c>
      <c r="H39" s="61">
        <v>0.26190000000000002</v>
      </c>
      <c r="I39" s="62">
        <f t="shared" si="0"/>
        <v>6.9025220772731335E-4</v>
      </c>
    </row>
    <row r="40" spans="2:9">
      <c r="B40" s="58">
        <v>19</v>
      </c>
      <c r="C40" s="216">
        <f>'[1]24.02.20_Inlet'!D30</f>
        <v>45342</v>
      </c>
      <c r="D40" s="216"/>
      <c r="E40" s="59">
        <f>'[1]24.02.20_Inlet'!E30</f>
        <v>0.45157407407407407</v>
      </c>
      <c r="F40" s="58" t="s">
        <v>1</v>
      </c>
      <c r="G40" s="60">
        <v>2.6479396805567947E-3</v>
      </c>
      <c r="H40" s="61">
        <v>0.26190000000000002</v>
      </c>
      <c r="I40" s="62">
        <f t="shared" si="0"/>
        <v>6.9349540233782454E-4</v>
      </c>
    </row>
    <row r="41" spans="2:9">
      <c r="B41" s="58">
        <v>20</v>
      </c>
      <c r="C41" s="216">
        <f>'[1]24.02.20_Inlet'!D31</f>
        <v>45342</v>
      </c>
      <c r="D41" s="216"/>
      <c r="E41" s="59">
        <f>'[1]24.02.20_Inlet'!E31</f>
        <v>0.45226851851851851</v>
      </c>
      <c r="F41" s="58" t="s">
        <v>1</v>
      </c>
      <c r="G41" s="60">
        <v>2.6394913893102523E-3</v>
      </c>
      <c r="H41" s="61">
        <v>0.26519999999999999</v>
      </c>
      <c r="I41" s="62">
        <f t="shared" si="0"/>
        <v>6.9999311644507894E-4</v>
      </c>
    </row>
    <row r="42" spans="2:9">
      <c r="B42" s="58">
        <v>21</v>
      </c>
      <c r="C42" s="216">
        <f>'[1]24.02.20_Inlet'!D32</f>
        <v>45342</v>
      </c>
      <c r="D42" s="216"/>
      <c r="E42" s="59">
        <f>'[1]24.02.20_Inlet'!E32</f>
        <v>0.45296296296296296</v>
      </c>
      <c r="F42" s="58" t="s">
        <v>1</v>
      </c>
      <c r="G42" s="60">
        <v>2.6373016864459711E-3</v>
      </c>
      <c r="H42" s="61">
        <v>0.2641</v>
      </c>
      <c r="I42" s="62">
        <f t="shared" si="0"/>
        <v>6.9651137539038102E-4</v>
      </c>
    </row>
    <row r="43" spans="2:9">
      <c r="B43" s="58">
        <v>22</v>
      </c>
      <c r="C43" s="216">
        <f>'[1]24.02.20_Inlet'!D33</f>
        <v>45342</v>
      </c>
      <c r="D43" s="216"/>
      <c r="E43" s="59">
        <f>'[1]24.02.20_Inlet'!E33</f>
        <v>0.4536574074074074</v>
      </c>
      <c r="F43" s="58" t="s">
        <v>1</v>
      </c>
      <c r="G43" s="60">
        <v>2.6343142678682961E-3</v>
      </c>
      <c r="H43" s="61">
        <v>0.2646</v>
      </c>
      <c r="I43" s="62">
        <f t="shared" si="0"/>
        <v>6.9703955527795122E-4</v>
      </c>
    </row>
    <row r="44" spans="2:9">
      <c r="B44" s="58">
        <v>23</v>
      </c>
      <c r="C44" s="216">
        <f>'[1]24.02.20_Inlet'!D34</f>
        <v>45342</v>
      </c>
      <c r="D44" s="216"/>
      <c r="E44" s="59">
        <f>'[1]24.02.20_Inlet'!E34</f>
        <v>0.45435185185185184</v>
      </c>
      <c r="F44" s="58" t="s">
        <v>1</v>
      </c>
      <c r="G44" s="60">
        <v>2.6631551708753459E-3</v>
      </c>
      <c r="H44" s="61">
        <v>0.26439999999999997</v>
      </c>
      <c r="I44" s="62">
        <f t="shared" si="0"/>
        <v>7.0413822717944137E-4</v>
      </c>
    </row>
    <row r="45" spans="2:9">
      <c r="B45" s="58">
        <v>24</v>
      </c>
      <c r="C45" s="216">
        <f>'[1]24.02.20_Inlet'!D35</f>
        <v>45342</v>
      </c>
      <c r="D45" s="216"/>
      <c r="E45" s="59">
        <f>'[1]24.02.20_Inlet'!E35</f>
        <v>0.45504629629629628</v>
      </c>
      <c r="F45" s="58" t="s">
        <v>1</v>
      </c>
      <c r="G45" s="60">
        <v>2.6535879361113592E-3</v>
      </c>
      <c r="H45" s="61">
        <v>0.26539999999999997</v>
      </c>
      <c r="I45" s="62">
        <f t="shared" si="0"/>
        <v>7.0426223824395461E-4</v>
      </c>
    </row>
    <row r="46" spans="2:9">
      <c r="B46" s="58">
        <v>25</v>
      </c>
      <c r="C46" s="216">
        <f>'[1]24.02.20_Inlet'!D36</f>
        <v>45342</v>
      </c>
      <c r="D46" s="216"/>
      <c r="E46" s="59">
        <f>'[1]24.02.20_Inlet'!E36</f>
        <v>0.45574074074074072</v>
      </c>
      <c r="F46" s="58" t="s">
        <v>1</v>
      </c>
      <c r="G46" s="60">
        <v>2.654096546801106E-3</v>
      </c>
      <c r="H46" s="61">
        <v>0.2636</v>
      </c>
      <c r="I46" s="62">
        <f t="shared" si="0"/>
        <v>6.9961984973677157E-4</v>
      </c>
    </row>
    <row r="47" spans="2:9">
      <c r="B47" s="58">
        <v>26</v>
      </c>
      <c r="C47" s="216">
        <f>'[1]24.02.20_Inlet'!D37</f>
        <v>45342</v>
      </c>
      <c r="D47" s="216"/>
      <c r="E47" s="59">
        <f>'[1]24.02.20_Inlet'!E37</f>
        <v>0.45643518518518517</v>
      </c>
      <c r="F47" s="58" t="s">
        <v>1</v>
      </c>
      <c r="G47" s="60">
        <v>2.6513286338895334E-3</v>
      </c>
      <c r="H47" s="61">
        <v>0.26269999999999999</v>
      </c>
      <c r="I47" s="62">
        <f t="shared" si="0"/>
        <v>6.9650403212278037E-4</v>
      </c>
    </row>
    <row r="48" spans="2:9">
      <c r="B48" s="58">
        <v>27</v>
      </c>
      <c r="C48" s="216">
        <f>'[1]24.02.20_Inlet'!D38</f>
        <v>45342</v>
      </c>
      <c r="D48" s="216"/>
      <c r="E48" s="59">
        <f>'[1]24.02.20_Inlet'!E38</f>
        <v>0.45712962962962961</v>
      </c>
      <c r="F48" s="58" t="s">
        <v>1</v>
      </c>
      <c r="G48" s="60">
        <v>2.6812242348532161E-3</v>
      </c>
      <c r="H48" s="61">
        <v>0.26379999999999998</v>
      </c>
      <c r="I48" s="62">
        <f t="shared" si="0"/>
        <v>7.0730695315427837E-4</v>
      </c>
    </row>
    <row r="49" spans="2:9">
      <c r="B49" s="58">
        <v>28</v>
      </c>
      <c r="C49" s="216">
        <f>'[1]24.02.20_Inlet'!D39</f>
        <v>45342</v>
      </c>
      <c r="D49" s="216"/>
      <c r="E49" s="59">
        <f>'[1]24.02.20_Inlet'!E39</f>
        <v>0.45782407407407405</v>
      </c>
      <c r="F49" s="58" t="s">
        <v>1</v>
      </c>
      <c r="G49" s="60">
        <v>2.6674971000267686E-3</v>
      </c>
      <c r="H49" s="61">
        <v>0.26479999999999998</v>
      </c>
      <c r="I49" s="62">
        <f t="shared" si="0"/>
        <v>7.0635323208708821E-4</v>
      </c>
    </row>
    <row r="50" spans="2:9">
      <c r="B50" s="58">
        <v>29</v>
      </c>
      <c r="C50" s="216">
        <f>'[1]24.02.20_Inlet'!D40</f>
        <v>45342</v>
      </c>
      <c r="D50" s="216"/>
      <c r="E50" s="59">
        <f>'[1]24.02.20_Inlet'!E40</f>
        <v>0.45851851851851849</v>
      </c>
      <c r="F50" s="58" t="s">
        <v>1</v>
      </c>
      <c r="G50" s="60">
        <v>2.6610725439457478E-3</v>
      </c>
      <c r="H50" s="61">
        <v>0.26289999999999997</v>
      </c>
      <c r="I50" s="62">
        <f t="shared" si="0"/>
        <v>6.9959597180333703E-4</v>
      </c>
    </row>
    <row r="51" spans="2:9">
      <c r="B51" s="58">
        <v>30</v>
      </c>
      <c r="C51" s="216">
        <f>'[1]24.02.20_Inlet'!D41</f>
        <v>45342</v>
      </c>
      <c r="D51" s="216"/>
      <c r="E51" s="59">
        <f>'[1]24.02.20_Inlet'!E41</f>
        <v>0.45921296296296299</v>
      </c>
      <c r="F51" s="58" t="s">
        <v>1</v>
      </c>
      <c r="G51" s="60">
        <v>2.662989203176586E-3</v>
      </c>
      <c r="H51" s="61">
        <v>0.26289999999999997</v>
      </c>
      <c r="I51" s="62">
        <f t="shared" si="0"/>
        <v>7.0009986151512436E-4</v>
      </c>
    </row>
    <row r="52" spans="2:9">
      <c r="B52" s="58">
        <v>31</v>
      </c>
      <c r="C52" s="216">
        <f>'[1]24.02.20_Inlet'!D42</f>
        <v>45342</v>
      </c>
      <c r="D52" s="216"/>
      <c r="E52" s="59">
        <f>'[1]24.02.20_Inlet'!E42</f>
        <v>0.45990740740740743</v>
      </c>
      <c r="F52" s="58" t="s">
        <v>1</v>
      </c>
      <c r="G52" s="60">
        <v>2.6555581333095385E-3</v>
      </c>
      <c r="H52" s="61">
        <v>0.26300000000000001</v>
      </c>
      <c r="I52" s="62">
        <f t="shared" si="0"/>
        <v>6.9841178906040861E-4</v>
      </c>
    </row>
    <row r="53" spans="2:9">
      <c r="B53" s="58">
        <v>32</v>
      </c>
      <c r="C53" s="216">
        <f>'[1]24.02.20_Inlet'!D43</f>
        <v>45342</v>
      </c>
      <c r="D53" s="216"/>
      <c r="E53" s="59">
        <f>'[1]24.02.20_Inlet'!E43</f>
        <v>0.46060185185185187</v>
      </c>
      <c r="F53" s="58" t="s">
        <v>1</v>
      </c>
      <c r="G53" s="60">
        <v>2.6516766306772556E-3</v>
      </c>
      <c r="H53" s="61">
        <v>0.26299999999999996</v>
      </c>
      <c r="I53" s="62">
        <f t="shared" si="0"/>
        <v>6.9739095386811805E-4</v>
      </c>
    </row>
    <row r="54" spans="2:9">
      <c r="B54" s="58">
        <v>33</v>
      </c>
      <c r="C54" s="216">
        <f>'[1]24.02.20_Inlet'!D44</f>
        <v>45342</v>
      </c>
      <c r="D54" s="216"/>
      <c r="E54" s="59">
        <f>'[1]24.02.20_Inlet'!E44</f>
        <v>0.46129629629629632</v>
      </c>
      <c r="F54" s="58" t="s">
        <v>1</v>
      </c>
      <c r="G54" s="60">
        <v>2.6602319978584811E-3</v>
      </c>
      <c r="H54" s="61">
        <v>0.26579999999999998</v>
      </c>
      <c r="I54" s="62">
        <f t="shared" si="0"/>
        <v>7.0708966503078418E-4</v>
      </c>
    </row>
    <row r="55" spans="2:9">
      <c r="B55" s="58">
        <v>34</v>
      </c>
      <c r="C55" s="216">
        <f>'[1]24.02.20_Inlet'!D45</f>
        <v>45342</v>
      </c>
      <c r="D55" s="216"/>
      <c r="E55" s="59">
        <f>'[1]24.02.20_Inlet'!E45</f>
        <v>0.46199074074074076</v>
      </c>
      <c r="F55" s="58" t="s">
        <v>1</v>
      </c>
      <c r="G55" s="60">
        <v>2.6611742660836973E-3</v>
      </c>
      <c r="H55" s="61">
        <v>0.2656</v>
      </c>
      <c r="I55" s="62">
        <f t="shared" si="0"/>
        <v>7.0680788507183E-4</v>
      </c>
    </row>
    <row r="56" spans="2:9">
      <c r="B56" s="58">
        <v>35</v>
      </c>
      <c r="C56" s="216">
        <f>'[1]24.02.20_Inlet'!D46</f>
        <v>45342</v>
      </c>
      <c r="D56" s="216"/>
      <c r="E56" s="59">
        <f>'[1]24.02.20_Inlet'!E46</f>
        <v>0.4626851851851852</v>
      </c>
      <c r="F56" s="58" t="s">
        <v>1</v>
      </c>
      <c r="G56" s="60">
        <v>2.6577638975640223E-3</v>
      </c>
      <c r="H56" s="61">
        <v>0.26289999999999997</v>
      </c>
      <c r="I56" s="62">
        <f t="shared" si="0"/>
        <v>6.9872612866958138E-4</v>
      </c>
    </row>
    <row r="57" spans="2:9">
      <c r="B57" s="58">
        <v>36</v>
      </c>
      <c r="C57" s="216">
        <f>'[1]24.02.20_Inlet'!D47</f>
        <v>45342</v>
      </c>
      <c r="D57" s="216"/>
      <c r="E57" s="59">
        <f>'[1]24.02.20_Inlet'!E47</f>
        <v>0.46337962962962964</v>
      </c>
      <c r="F57" s="58" t="s">
        <v>1</v>
      </c>
      <c r="G57" s="60">
        <v>2.6604675649147852E-3</v>
      </c>
      <c r="H57" s="61">
        <v>0.2631</v>
      </c>
      <c r="I57" s="62">
        <f t="shared" si="0"/>
        <v>6.9996901632907995E-4</v>
      </c>
    </row>
    <row r="58" spans="2:9">
      <c r="B58" s="58">
        <v>37</v>
      </c>
      <c r="C58" s="216">
        <f>'[1]24.02.20_Inlet'!D48</f>
        <v>45342</v>
      </c>
      <c r="D58" s="216"/>
      <c r="E58" s="59">
        <f>'[1]24.02.20_Inlet'!E48</f>
        <v>0.46407407407407408</v>
      </c>
      <c r="F58" s="58" t="s">
        <v>1</v>
      </c>
      <c r="G58" s="60">
        <v>2.6514624788078877E-3</v>
      </c>
      <c r="H58" s="61">
        <v>0.26389999999999997</v>
      </c>
      <c r="I58" s="62">
        <f t="shared" si="0"/>
        <v>6.9972094815740147E-4</v>
      </c>
    </row>
    <row r="59" spans="2:9">
      <c r="B59" s="58">
        <v>38</v>
      </c>
      <c r="C59" s="216">
        <f>'[1]24.02.20_Inlet'!D49</f>
        <v>45342</v>
      </c>
      <c r="D59" s="216"/>
      <c r="E59" s="59">
        <f>'[1]24.02.20_Inlet'!E49</f>
        <v>0.46476851851851853</v>
      </c>
      <c r="F59" s="58" t="s">
        <v>1</v>
      </c>
      <c r="G59" s="60">
        <v>2.6490853930579102E-3</v>
      </c>
      <c r="H59" s="61">
        <v>0.26300000000000001</v>
      </c>
      <c r="I59" s="62">
        <f t="shared" si="0"/>
        <v>6.9670945837423039E-4</v>
      </c>
    </row>
    <row r="60" spans="2:9">
      <c r="B60" s="58">
        <v>39</v>
      </c>
      <c r="C60" s="216">
        <f>'[1]24.02.20_Inlet'!D50</f>
        <v>45342</v>
      </c>
      <c r="D60" s="216"/>
      <c r="E60" s="59">
        <f>'[1]24.02.20_Inlet'!E50</f>
        <v>0.46546296296296297</v>
      </c>
      <c r="F60" s="58" t="s">
        <v>1</v>
      </c>
      <c r="G60" s="60">
        <v>2.645755331489248E-3</v>
      </c>
      <c r="H60" s="61">
        <v>0.26389999999999997</v>
      </c>
      <c r="I60" s="62">
        <f t="shared" si="0"/>
        <v>6.9821483198001251E-4</v>
      </c>
    </row>
    <row r="61" spans="2:9">
      <c r="B61" s="58">
        <v>40</v>
      </c>
      <c r="C61" s="216">
        <f>'[1]24.02.20_Inlet'!D51</f>
        <v>45342</v>
      </c>
      <c r="D61" s="216"/>
      <c r="E61" s="59">
        <f>'[1]24.02.20_Inlet'!E51</f>
        <v>0.46615740740740741</v>
      </c>
      <c r="F61" s="58" t="s">
        <v>1</v>
      </c>
      <c r="G61" s="60">
        <v>2.6540858392076379E-3</v>
      </c>
      <c r="H61" s="61">
        <v>0.26289999999999997</v>
      </c>
      <c r="I61" s="62">
        <f t="shared" si="0"/>
        <v>6.9775916712768794E-4</v>
      </c>
    </row>
    <row r="62" spans="2:9">
      <c r="B62" s="58">
        <v>41</v>
      </c>
      <c r="C62" s="216">
        <f>'[1]24.02.20_Inlet'!D52</f>
        <v>45342</v>
      </c>
      <c r="D62" s="216"/>
      <c r="E62" s="59">
        <f>'[1]24.02.20_Inlet'!E52</f>
        <v>0.46685185185185185</v>
      </c>
      <c r="F62" s="58" t="s">
        <v>1</v>
      </c>
      <c r="G62" s="60">
        <v>2.6551833675381459E-3</v>
      </c>
      <c r="H62" s="61">
        <v>0.26329999999999998</v>
      </c>
      <c r="I62" s="62">
        <f t="shared" si="0"/>
        <v>6.9910978067279372E-4</v>
      </c>
    </row>
    <row r="63" spans="2:9">
      <c r="B63" s="58">
        <v>42</v>
      </c>
      <c r="C63" s="216">
        <f>'[1]24.02.20_Inlet'!D53</f>
        <v>45342</v>
      </c>
      <c r="D63" s="216"/>
      <c r="E63" s="59">
        <f>'[1]24.02.20_Inlet'!E53</f>
        <v>0.46754629629629629</v>
      </c>
      <c r="F63" s="58" t="s">
        <v>1</v>
      </c>
      <c r="G63" s="60">
        <v>2.6569072900865529E-3</v>
      </c>
      <c r="H63" s="61">
        <v>0.26569999999999999</v>
      </c>
      <c r="I63" s="62">
        <f t="shared" si="0"/>
        <v>7.0594026697599704E-4</v>
      </c>
    </row>
    <row r="64" spans="2:9">
      <c r="B64" s="58">
        <v>43</v>
      </c>
      <c r="C64" s="216">
        <f>'[1]24.02.20_Inlet'!D54</f>
        <v>45342</v>
      </c>
      <c r="D64" s="216"/>
      <c r="E64" s="59">
        <f>'[1]24.02.20_Inlet'!E54</f>
        <v>0.46824074074074074</v>
      </c>
      <c r="F64" s="58" t="s">
        <v>1</v>
      </c>
      <c r="G64" s="60">
        <v>2.6537110734362449E-3</v>
      </c>
      <c r="H64" s="61">
        <v>0.26289999999999997</v>
      </c>
      <c r="I64" s="62">
        <f t="shared" si="0"/>
        <v>6.9766064120638867E-4</v>
      </c>
    </row>
    <row r="65" spans="2:9">
      <c r="B65" s="58">
        <v>44</v>
      </c>
      <c r="C65" s="216">
        <f>'[1]24.02.20_Inlet'!D55</f>
        <v>45342</v>
      </c>
      <c r="D65" s="216"/>
      <c r="E65" s="59">
        <f>'[1]24.02.20_Inlet'!E55</f>
        <v>0.46893518518518518</v>
      </c>
      <c r="F65" s="58" t="s">
        <v>1</v>
      </c>
      <c r="G65" s="60">
        <v>2.648464352636745E-3</v>
      </c>
      <c r="H65" s="61">
        <v>0.2631</v>
      </c>
      <c r="I65" s="62">
        <f t="shared" si="0"/>
        <v>6.9681097117872757E-4</v>
      </c>
    </row>
    <row r="66" spans="2:9">
      <c r="B66" s="58">
        <v>45</v>
      </c>
      <c r="C66" s="216">
        <f>'[1]24.02.20_Inlet'!D56</f>
        <v>45342</v>
      </c>
      <c r="D66" s="216"/>
      <c r="E66" s="59">
        <f>'[1]24.02.20_Inlet'!E56</f>
        <v>0.46962962962962962</v>
      </c>
      <c r="F66" s="58" t="s">
        <v>1</v>
      </c>
      <c r="G66" s="60">
        <v>2.6553921656107785E-3</v>
      </c>
      <c r="H66" s="61">
        <v>0.26299999999999996</v>
      </c>
      <c r="I66" s="62">
        <f t="shared" si="0"/>
        <v>6.9836813955563462E-4</v>
      </c>
    </row>
    <row r="67" spans="2:9">
      <c r="B67" s="58">
        <v>46</v>
      </c>
      <c r="C67" s="216">
        <f>'[1]24.02.20_Inlet'!D57</f>
        <v>45342</v>
      </c>
      <c r="D67" s="216"/>
      <c r="E67" s="59">
        <f>'[1]24.02.20_Inlet'!E57</f>
        <v>0.47032407407407406</v>
      </c>
      <c r="F67" s="58" t="s">
        <v>1</v>
      </c>
      <c r="G67" s="60">
        <v>2.6600178459891136E-3</v>
      </c>
      <c r="H67" s="61">
        <v>0.26399999999999996</v>
      </c>
      <c r="I67" s="62">
        <f t="shared" si="0"/>
        <v>7.0224471134112585E-4</v>
      </c>
    </row>
    <row r="68" spans="2:9">
      <c r="B68" s="58">
        <v>47</v>
      </c>
      <c r="C68" s="216">
        <f>'[1]24.02.20_Inlet'!D58</f>
        <v>45342</v>
      </c>
      <c r="D68" s="216"/>
      <c r="E68" s="59">
        <f>'[1]24.02.20_Inlet'!E58</f>
        <v>0.4710185185185185</v>
      </c>
      <c r="F68" s="58" t="s">
        <v>1</v>
      </c>
      <c r="G68" s="60">
        <v>2.6648041402694738E-3</v>
      </c>
      <c r="H68" s="61">
        <v>0.26519999999999999</v>
      </c>
      <c r="I68" s="62">
        <f t="shared" si="0"/>
        <v>7.0670605799946437E-4</v>
      </c>
    </row>
    <row r="69" spans="2:9">
      <c r="B69" s="58">
        <v>48</v>
      </c>
      <c r="C69" s="216">
        <f>'[1]24.02.20_Inlet'!D59</f>
        <v>45342</v>
      </c>
      <c r="D69" s="216"/>
      <c r="E69" s="59">
        <f>'[1]24.02.20_Inlet'!E59</f>
        <v>0.47171296296296295</v>
      </c>
      <c r="F69" s="58" t="s">
        <v>1</v>
      </c>
      <c r="G69" s="60">
        <v>2.6719835816900149E-3</v>
      </c>
      <c r="H69" s="61">
        <v>0.26289999999999997</v>
      </c>
      <c r="I69" s="62">
        <f t="shared" si="0"/>
        <v>7.0246448362630478E-4</v>
      </c>
    </row>
    <row r="70" spans="2:9">
      <c r="B70" s="58">
        <v>49</v>
      </c>
      <c r="C70" s="216">
        <f>'[1]24.02.20_Inlet'!D60</f>
        <v>45342</v>
      </c>
      <c r="D70" s="216"/>
      <c r="E70" s="59">
        <f>'[1]24.02.20_Inlet'!E60</f>
        <v>0.47240740740740739</v>
      </c>
      <c r="F70" s="58" t="s">
        <v>1</v>
      </c>
      <c r="G70" s="60">
        <v>2.6644614972784865E-3</v>
      </c>
      <c r="H70" s="61">
        <v>0.26299999999999996</v>
      </c>
      <c r="I70" s="62">
        <f t="shared" si="0"/>
        <v>7.0075337378424187E-4</v>
      </c>
    </row>
    <row r="71" spans="2:9">
      <c r="B71" s="58">
        <v>50</v>
      </c>
      <c r="C71" s="216">
        <f>'[1]24.02.20_Inlet'!D61</f>
        <v>45342</v>
      </c>
      <c r="D71" s="216"/>
      <c r="E71" s="59">
        <f>'[1]24.02.20_Inlet'!E61</f>
        <v>0.47310185185185183</v>
      </c>
      <c r="F71" s="58" t="s">
        <v>1</v>
      </c>
      <c r="G71" s="60">
        <v>2.6743124832693849E-3</v>
      </c>
      <c r="H71" s="61">
        <v>0.26409999999999995</v>
      </c>
      <c r="I71" s="62">
        <f t="shared" si="0"/>
        <v>7.0628592683144446E-4</v>
      </c>
    </row>
    <row r="72" spans="2:9">
      <c r="B72" s="58">
        <v>51</v>
      </c>
      <c r="C72" s="216">
        <f>'[1]24.02.20_Inlet'!D62</f>
        <v>45342</v>
      </c>
      <c r="D72" s="216"/>
      <c r="E72" s="59">
        <f>'[1]24.02.20_Inlet'!E62</f>
        <v>0.47379629629629627</v>
      </c>
      <c r="F72" s="58" t="s">
        <v>1</v>
      </c>
      <c r="G72" s="60">
        <v>2.6581386633354152E-3</v>
      </c>
      <c r="H72" s="61">
        <v>0.26399999999999996</v>
      </c>
      <c r="I72" s="62">
        <f t="shared" si="0"/>
        <v>7.0174860712054956E-4</v>
      </c>
    </row>
    <row r="73" spans="2:9">
      <c r="B73" s="58">
        <v>52</v>
      </c>
      <c r="C73" s="216">
        <f>'[1]24.02.20_Inlet'!D63</f>
        <v>45342</v>
      </c>
      <c r="D73" s="216"/>
      <c r="E73" s="59">
        <f>'[1]24.02.20_Inlet'!E63</f>
        <v>0.47449074074074077</v>
      </c>
      <c r="F73" s="58" t="s">
        <v>1</v>
      </c>
      <c r="G73" s="60">
        <v>2.6647131257249929E-3</v>
      </c>
      <c r="H73" s="61">
        <v>0.26300000000000001</v>
      </c>
      <c r="I73" s="62">
        <f t="shared" si="0"/>
        <v>7.0081955206567311E-4</v>
      </c>
    </row>
    <row r="74" spans="2:9">
      <c r="B74" s="58">
        <v>53</v>
      </c>
      <c r="C74" s="216">
        <f>'[1]24.02.20_Inlet'!D64</f>
        <v>45342</v>
      </c>
      <c r="D74" s="216"/>
      <c r="E74" s="59">
        <f>'[1]24.02.20_Inlet'!E64</f>
        <v>0.47518518518518521</v>
      </c>
      <c r="F74" s="58" t="s">
        <v>1</v>
      </c>
      <c r="G74" s="60">
        <v>2.6674221468724903E-3</v>
      </c>
      <c r="H74" s="61">
        <v>0.26379999999999998</v>
      </c>
      <c r="I74" s="62">
        <f t="shared" si="0"/>
        <v>7.0366596234496285E-4</v>
      </c>
    </row>
    <row r="75" spans="2:9">
      <c r="B75" s="58">
        <v>54</v>
      </c>
      <c r="C75" s="216">
        <f>'[1]24.02.20_Inlet'!D65</f>
        <v>45342</v>
      </c>
      <c r="D75" s="216"/>
      <c r="E75" s="59">
        <f>'[1]24.02.20_Inlet'!E65</f>
        <v>0.47587962962962965</v>
      </c>
      <c r="F75" s="58" t="s">
        <v>1</v>
      </c>
      <c r="G75" s="60">
        <v>2.6514624788078877E-3</v>
      </c>
      <c r="H75" s="61">
        <v>0.26289999999999997</v>
      </c>
      <c r="I75" s="62">
        <f t="shared" si="0"/>
        <v>6.9706948567859362E-4</v>
      </c>
    </row>
    <row r="76" spans="2:9">
      <c r="B76" s="58">
        <v>55</v>
      </c>
      <c r="C76" s="216">
        <f>'[1]24.02.20_Inlet'!D66</f>
        <v>45342</v>
      </c>
      <c r="D76" s="216"/>
      <c r="E76" s="59">
        <f>'[1]24.02.20_Inlet'!E66</f>
        <v>0.47657407407407409</v>
      </c>
      <c r="F76" s="58" t="s">
        <v>1</v>
      </c>
      <c r="G76" s="60">
        <v>2.6631551708753459E-3</v>
      </c>
      <c r="H76" s="61">
        <v>0.2641</v>
      </c>
      <c r="I76" s="62">
        <f t="shared" si="0"/>
        <v>7.0333928062817888E-4</v>
      </c>
    </row>
    <row r="77" spans="2:9">
      <c r="B77" s="58">
        <v>56</v>
      </c>
      <c r="C77" s="216">
        <f>'[1]24.02.20_Inlet'!D67</f>
        <v>45342</v>
      </c>
      <c r="D77" s="216"/>
      <c r="E77" s="59">
        <f>'[1]24.02.20_Inlet'!E67</f>
        <v>0.47726851851851854</v>
      </c>
      <c r="F77" s="58" t="s">
        <v>1</v>
      </c>
      <c r="G77" s="60">
        <v>2.6584813063264029E-3</v>
      </c>
      <c r="H77" s="61">
        <v>0.26399999999999996</v>
      </c>
      <c r="I77" s="62">
        <f t="shared" si="0"/>
        <v>7.0183906487017022E-4</v>
      </c>
    </row>
    <row r="78" spans="2:9">
      <c r="B78" s="58">
        <v>57</v>
      </c>
      <c r="C78" s="216">
        <f>'[1]24.02.20_Inlet'!D68</f>
        <v>45342</v>
      </c>
      <c r="D78" s="216"/>
      <c r="E78" s="59">
        <f>'[1]24.02.20_Inlet'!E68</f>
        <v>0.47796296296296298</v>
      </c>
      <c r="F78" s="58" t="s">
        <v>1</v>
      </c>
      <c r="G78" s="60">
        <v>2.659466404925493E-3</v>
      </c>
      <c r="H78" s="61">
        <v>0.26439999999999997</v>
      </c>
      <c r="I78" s="62">
        <f t="shared" si="0"/>
        <v>7.0316291746230027E-4</v>
      </c>
    </row>
    <row r="79" spans="2:9">
      <c r="B79" s="58">
        <v>58</v>
      </c>
      <c r="C79" s="216">
        <f>'[1]24.02.20_Inlet'!D69</f>
        <v>45342</v>
      </c>
      <c r="D79" s="216"/>
      <c r="E79" s="59">
        <f>'[1]24.02.20_Inlet'!E69</f>
        <v>0.47865740740740742</v>
      </c>
      <c r="F79" s="58" t="s">
        <v>1</v>
      </c>
      <c r="G79" s="60">
        <v>2.6504987953957348E-3</v>
      </c>
      <c r="H79" s="61">
        <v>0.26469999999999999</v>
      </c>
      <c r="I79" s="62">
        <f t="shared" si="0"/>
        <v>7.0158703114125097E-4</v>
      </c>
    </row>
    <row r="80" spans="2:9">
      <c r="B80" s="58">
        <v>59</v>
      </c>
      <c r="C80" s="216">
        <f>'[1]24.02.20_Inlet'!D70</f>
        <v>45342</v>
      </c>
      <c r="D80" s="216"/>
      <c r="E80" s="59">
        <f>'[1]24.02.20_Inlet'!E70</f>
        <v>0.47935185185185186</v>
      </c>
      <c r="F80" s="58" t="s">
        <v>1</v>
      </c>
      <c r="G80" s="60">
        <v>2.6517194610511286E-3</v>
      </c>
      <c r="H80" s="61">
        <v>0.26289999999999997</v>
      </c>
      <c r="I80" s="62">
        <f t="shared" si="0"/>
        <v>6.9713704631034165E-4</v>
      </c>
    </row>
    <row r="81" spans="2:9">
      <c r="B81" s="58">
        <v>60</v>
      </c>
      <c r="C81" s="216">
        <f>'[1]24.02.20_Inlet'!D71</f>
        <v>45342</v>
      </c>
      <c r="D81" s="216"/>
      <c r="E81" s="59">
        <f>'[1]24.02.20_Inlet'!E71</f>
        <v>0.4800462962962963</v>
      </c>
      <c r="F81" s="58" t="s">
        <v>1</v>
      </c>
      <c r="G81" s="60">
        <v>2.6585241367002763E-3</v>
      </c>
      <c r="H81" s="61">
        <v>0.26409999999999995</v>
      </c>
      <c r="I81" s="62">
        <f t="shared" si="0"/>
        <v>7.0211622450254288E-4</v>
      </c>
    </row>
    <row r="82" spans="2:9">
      <c r="B82" s="58">
        <v>61</v>
      </c>
      <c r="C82" s="216">
        <f>'[1]24.02.20_Inlet'!D72</f>
        <v>45342</v>
      </c>
      <c r="D82" s="216"/>
      <c r="E82" s="59">
        <f>'[1]24.02.20_Inlet'!E72</f>
        <v>0.48074074074074075</v>
      </c>
      <c r="F82" s="58" t="s">
        <v>1</v>
      </c>
      <c r="G82" s="60">
        <v>2.6527848666012314E-3</v>
      </c>
      <c r="H82" s="61">
        <v>0.26369999999999999</v>
      </c>
      <c r="I82" s="62">
        <f t="shared" si="0"/>
        <v>6.9953936932274469E-4</v>
      </c>
    </row>
    <row r="83" spans="2:9">
      <c r="B83" s="58">
        <v>62</v>
      </c>
      <c r="C83" s="216">
        <f>'[1]24.02.20_Inlet'!D73</f>
        <v>45342</v>
      </c>
      <c r="D83" s="216"/>
      <c r="E83" s="59">
        <f>'[1]24.02.20_Inlet'!E73</f>
        <v>0.48143518518518519</v>
      </c>
      <c r="F83" s="58" t="s">
        <v>1</v>
      </c>
      <c r="G83" s="60">
        <v>2.6456589631480326E-3</v>
      </c>
      <c r="H83" s="61">
        <v>0.26289999999999997</v>
      </c>
      <c r="I83" s="62">
        <f t="shared" si="0"/>
        <v>6.9554374141161772E-4</v>
      </c>
    </row>
    <row r="84" spans="2:9">
      <c r="B84" s="58">
        <v>63</v>
      </c>
      <c r="C84" s="216">
        <f>'[1]24.02.20_Inlet'!D74</f>
        <v>45342</v>
      </c>
      <c r="D84" s="216"/>
      <c r="E84" s="59">
        <f>'[1]24.02.20_Inlet'!E74</f>
        <v>0.48212962962962963</v>
      </c>
      <c r="F84" s="58" t="s">
        <v>1</v>
      </c>
      <c r="G84" s="60">
        <v>2.6608583920763804E-3</v>
      </c>
      <c r="H84" s="61">
        <v>0.26579999999999998</v>
      </c>
      <c r="I84" s="62">
        <f t="shared" si="0"/>
        <v>7.0725616061390181E-4</v>
      </c>
    </row>
    <row r="85" spans="2:9">
      <c r="B85" s="58">
        <v>64</v>
      </c>
      <c r="C85" s="216">
        <f>'[1]24.02.20_Inlet'!D75</f>
        <v>45342</v>
      </c>
      <c r="D85" s="216"/>
      <c r="E85" s="59">
        <f>'[1]24.02.20_Inlet'!E75</f>
        <v>0.48282407407407407</v>
      </c>
      <c r="F85" s="58" t="s">
        <v>1</v>
      </c>
      <c r="G85" s="60">
        <v>2.6652966895690192E-3</v>
      </c>
      <c r="H85" s="61">
        <v>0.26389999999999997</v>
      </c>
      <c r="I85" s="62">
        <f t="shared" si="0"/>
        <v>7.033717963772641E-4</v>
      </c>
    </row>
    <row r="86" spans="2:9">
      <c r="B86" s="58">
        <v>65</v>
      </c>
      <c r="C86" s="216">
        <f>'[1]24.02.20_Inlet'!D76</f>
        <v>45342</v>
      </c>
      <c r="D86" s="216"/>
      <c r="E86" s="59">
        <f>'[1]24.02.20_Inlet'!E76</f>
        <v>0.48351851851851851</v>
      </c>
      <c r="F86" s="58" t="s">
        <v>1</v>
      </c>
      <c r="G86" s="60">
        <v>2.6652431516016773E-3</v>
      </c>
      <c r="H86" s="61">
        <v>0.26390000000000002</v>
      </c>
      <c r="I86" s="62">
        <f t="shared" si="0"/>
        <v>7.033576677076827E-4</v>
      </c>
    </row>
    <row r="87" spans="2:9">
      <c r="B87" s="58">
        <v>66</v>
      </c>
      <c r="C87" s="216">
        <f>'[1]24.02.20_Inlet'!D77</f>
        <v>45342</v>
      </c>
      <c r="D87" s="216"/>
      <c r="E87" s="59">
        <f>'[1]24.02.20_Inlet'!E77</f>
        <v>0.48421296296296296</v>
      </c>
      <c r="F87" s="58" t="s">
        <v>1</v>
      </c>
      <c r="G87" s="60">
        <v>2.6562487730882483E-3</v>
      </c>
      <c r="H87" s="61">
        <v>0.26299999999999996</v>
      </c>
      <c r="I87" s="62">
        <f t="shared" ref="I87:I150" si="1">G87*H87</f>
        <v>6.9859342732220915E-4</v>
      </c>
    </row>
    <row r="88" spans="2:9">
      <c r="B88" s="58">
        <v>67</v>
      </c>
      <c r="C88" s="216">
        <f>'[1]24.02.20_Inlet'!D78</f>
        <v>45342</v>
      </c>
      <c r="D88" s="216"/>
      <c r="E88" s="59">
        <f>'[1]24.02.20_Inlet'!E78</f>
        <v>0.4849074074074074</v>
      </c>
      <c r="F88" s="58" t="s">
        <v>1</v>
      </c>
      <c r="G88" s="60">
        <v>2.6552047827250822E-3</v>
      </c>
      <c r="H88" s="61">
        <v>0.26309999999999995</v>
      </c>
      <c r="I88" s="62">
        <f t="shared" si="1"/>
        <v>6.9858437833496896E-4</v>
      </c>
    </row>
    <row r="89" spans="2:9">
      <c r="B89" s="58">
        <v>68</v>
      </c>
      <c r="C89" s="216">
        <f>'[1]24.02.20_Inlet'!D79</f>
        <v>45342</v>
      </c>
      <c r="D89" s="216"/>
      <c r="E89" s="59">
        <f>'[1]24.02.20_Inlet'!E79</f>
        <v>0.48560185185185184</v>
      </c>
      <c r="F89" s="58" t="s">
        <v>1</v>
      </c>
      <c r="G89" s="60">
        <v>2.6586793968055677E-3</v>
      </c>
      <c r="H89" s="61">
        <v>0.26299999999999996</v>
      </c>
      <c r="I89" s="62">
        <f t="shared" si="1"/>
        <v>6.9923268135986419E-4</v>
      </c>
    </row>
    <row r="90" spans="2:9">
      <c r="B90" s="58">
        <v>69</v>
      </c>
      <c r="C90" s="216">
        <f>'[1]24.02.20_Inlet'!D80</f>
        <v>45342</v>
      </c>
      <c r="D90" s="216"/>
      <c r="E90" s="59">
        <f>'[1]24.02.20_Inlet'!E80</f>
        <v>0.48629629629629628</v>
      </c>
      <c r="F90" s="58" t="s">
        <v>1</v>
      </c>
      <c r="G90" s="60">
        <v>2.6591772999018464E-3</v>
      </c>
      <c r="H90" s="61">
        <v>0.26569999999999999</v>
      </c>
      <c r="I90" s="62">
        <f t="shared" si="1"/>
        <v>7.0654340858392062E-4</v>
      </c>
    </row>
    <row r="91" spans="2:9">
      <c r="B91" s="58">
        <v>70</v>
      </c>
      <c r="C91" s="216">
        <f>'[1]24.02.20_Inlet'!D81</f>
        <v>45342</v>
      </c>
      <c r="D91" s="216"/>
      <c r="E91" s="59">
        <f>'[1]24.02.20_Inlet'!E81</f>
        <v>0.48699074074074072</v>
      </c>
      <c r="F91" s="58" t="s">
        <v>1</v>
      </c>
      <c r="G91" s="60">
        <v>2.6627643437137499E-3</v>
      </c>
      <c r="H91" s="61">
        <v>0.2631</v>
      </c>
      <c r="I91" s="62">
        <f t="shared" si="1"/>
        <v>7.005732988310876E-4</v>
      </c>
    </row>
    <row r="92" spans="2:9">
      <c r="B92" s="58">
        <v>71</v>
      </c>
      <c r="C92" s="216">
        <f>'[1]24.02.20_Inlet'!D82</f>
        <v>45342</v>
      </c>
      <c r="D92" s="216"/>
      <c r="E92" s="59">
        <f>'[1]24.02.20_Inlet'!E82</f>
        <v>0.48768518518518517</v>
      </c>
      <c r="F92" s="58" t="s">
        <v>1</v>
      </c>
      <c r="G92" s="60">
        <v>2.6625448380476488E-3</v>
      </c>
      <c r="H92" s="61">
        <v>0.2641</v>
      </c>
      <c r="I92" s="62">
        <f t="shared" si="1"/>
        <v>7.0317809172838405E-4</v>
      </c>
    </row>
    <row r="93" spans="2:9">
      <c r="B93" s="58">
        <v>72</v>
      </c>
      <c r="C93" s="216">
        <f>'[1]24.02.20_Inlet'!D83</f>
        <v>45342</v>
      </c>
      <c r="D93" s="216"/>
      <c r="E93" s="59">
        <f>'[1]24.02.20_Inlet'!E83</f>
        <v>0.48837962962962961</v>
      </c>
      <c r="F93" s="58" t="s">
        <v>1</v>
      </c>
      <c r="G93" s="60">
        <v>2.6625608994378515E-3</v>
      </c>
      <c r="H93" s="61">
        <v>0.26479999999999998</v>
      </c>
      <c r="I93" s="62">
        <f t="shared" si="1"/>
        <v>7.0504612617114306E-4</v>
      </c>
    </row>
    <row r="94" spans="2:9">
      <c r="B94" s="58">
        <v>73</v>
      </c>
      <c r="C94" s="216">
        <f>'[1]24.02.20_Inlet'!D84</f>
        <v>45342</v>
      </c>
      <c r="D94" s="216"/>
      <c r="E94" s="59">
        <f>'[1]24.02.20_Inlet'!E84</f>
        <v>0.48907407407407405</v>
      </c>
      <c r="F94" s="58" t="s">
        <v>1</v>
      </c>
      <c r="G94" s="60">
        <v>2.6534112608191307E-3</v>
      </c>
      <c r="H94" s="61">
        <v>0.26390000000000002</v>
      </c>
      <c r="I94" s="62">
        <f t="shared" si="1"/>
        <v>7.002352317301687E-4</v>
      </c>
    </row>
    <row r="95" spans="2:9">
      <c r="B95" s="58">
        <v>74</v>
      </c>
      <c r="C95" s="217">
        <f>'[1]24.02.20_Inlet'!D85</f>
        <v>45342</v>
      </c>
      <c r="D95" s="218"/>
      <c r="E95" s="59">
        <f>'[1]24.02.20_Inlet'!E85</f>
        <v>0.48976851851851849</v>
      </c>
      <c r="F95" s="58" t="s">
        <v>1</v>
      </c>
      <c r="G95" s="60">
        <v>0</v>
      </c>
      <c r="H95" s="61">
        <v>0.26379999999999998</v>
      </c>
      <c r="I95" s="62">
        <f t="shared" si="1"/>
        <v>0</v>
      </c>
    </row>
    <row r="96" spans="2:9">
      <c r="B96" s="58">
        <v>75</v>
      </c>
      <c r="C96" s="216">
        <f>'[1]24.02.20_Inlet'!D86</f>
        <v>45342</v>
      </c>
      <c r="D96" s="216"/>
      <c r="E96" s="59">
        <f>'[1]24.02.20_Inlet'!E86</f>
        <v>0.49046296296296299</v>
      </c>
      <c r="F96" s="58" t="s">
        <v>1</v>
      </c>
      <c r="G96" s="60">
        <v>2.6539894708664225E-3</v>
      </c>
      <c r="H96" s="61">
        <v>0.26379999999999998</v>
      </c>
      <c r="I96" s="62">
        <f t="shared" si="1"/>
        <v>7.0012242241456217E-4</v>
      </c>
    </row>
    <row r="97" spans="2:9">
      <c r="B97" s="58">
        <v>76</v>
      </c>
      <c r="C97" s="216">
        <f>'[1]24.02.20_Inlet'!D87</f>
        <v>45342</v>
      </c>
      <c r="D97" s="216"/>
      <c r="E97" s="59">
        <f>'[1]24.02.20_Inlet'!E87</f>
        <v>0.49115740740740743</v>
      </c>
      <c r="F97" s="58" t="s">
        <v>1</v>
      </c>
      <c r="G97" s="60">
        <v>2.6508628535736587E-3</v>
      </c>
      <c r="H97" s="61">
        <v>0.26419999999999999</v>
      </c>
      <c r="I97" s="62">
        <f t="shared" si="1"/>
        <v>7.0035796591416059E-4</v>
      </c>
    </row>
    <row r="98" spans="2:9">
      <c r="B98" s="58">
        <v>77</v>
      </c>
      <c r="C98" s="216">
        <f>'[1]24.02.20_Inlet'!D88</f>
        <v>45342</v>
      </c>
      <c r="D98" s="216"/>
      <c r="E98" s="59">
        <f>'[1]24.02.20_Inlet'!E88</f>
        <v>0.49185185185185187</v>
      </c>
      <c r="F98" s="58" t="s">
        <v>1</v>
      </c>
      <c r="G98" s="60">
        <v>2.6524422236102432E-3</v>
      </c>
      <c r="H98" s="61">
        <v>0.26450000000000001</v>
      </c>
      <c r="I98" s="62">
        <f t="shared" si="1"/>
        <v>7.0157096814490939E-4</v>
      </c>
    </row>
    <row r="99" spans="2:9">
      <c r="B99" s="58">
        <v>78</v>
      </c>
      <c r="C99" s="216">
        <f>'[1]24.02.20_Inlet'!D89</f>
        <v>45342</v>
      </c>
      <c r="D99" s="216"/>
      <c r="E99" s="59">
        <f>'[1]24.02.20_Inlet'!E89</f>
        <v>0.49254629629629632</v>
      </c>
      <c r="F99" s="58" t="s">
        <v>1</v>
      </c>
      <c r="G99" s="60">
        <v>2.673354153653966E-3</v>
      </c>
      <c r="H99" s="61">
        <v>0.26389999999999997</v>
      </c>
      <c r="I99" s="62">
        <f t="shared" si="1"/>
        <v>7.0549816114928157E-4</v>
      </c>
    </row>
    <row r="100" spans="2:9">
      <c r="B100" s="58">
        <v>79</v>
      </c>
      <c r="C100" s="216">
        <f>'[1]24.02.20_Inlet'!D90</f>
        <v>45342</v>
      </c>
      <c r="D100" s="216"/>
      <c r="E100" s="59">
        <f>'[1]24.02.20_Inlet'!E90</f>
        <v>0.49324074074074076</v>
      </c>
      <c r="F100" s="58" t="s">
        <v>1</v>
      </c>
      <c r="G100" s="60">
        <v>2.6518747211564195E-3</v>
      </c>
      <c r="H100" s="61">
        <v>0.26300000000000001</v>
      </c>
      <c r="I100" s="62">
        <f t="shared" si="1"/>
        <v>6.9744305166413842E-4</v>
      </c>
    </row>
    <row r="101" spans="2:9">
      <c r="B101" s="58">
        <v>80</v>
      </c>
      <c r="C101" s="216">
        <f>'[1]24.02.20_Inlet'!D91</f>
        <v>45342</v>
      </c>
      <c r="D101" s="216"/>
      <c r="E101" s="59">
        <f>'[1]24.02.20_Inlet'!E91</f>
        <v>0.4939351851851852</v>
      </c>
      <c r="F101" s="58" t="s">
        <v>1</v>
      </c>
      <c r="G101" s="60">
        <v>2.6732792004996874E-3</v>
      </c>
      <c r="H101" s="61">
        <v>0.26319999999999999</v>
      </c>
      <c r="I101" s="62">
        <f t="shared" si="1"/>
        <v>7.0360708557151773E-4</v>
      </c>
    </row>
    <row r="102" spans="2:9">
      <c r="B102" s="58">
        <v>81</v>
      </c>
      <c r="C102" s="216">
        <f>'[1]24.02.20_Inlet'!D92</f>
        <v>45342</v>
      </c>
      <c r="D102" s="216"/>
      <c r="E102" s="59">
        <f>'[1]24.02.20_Inlet'!E92</f>
        <v>0.49462962962962964</v>
      </c>
      <c r="F102" s="58" t="s">
        <v>1</v>
      </c>
      <c r="G102" s="60">
        <v>2.6492941911305432E-3</v>
      </c>
      <c r="H102" s="61">
        <v>0.26319999999999999</v>
      </c>
      <c r="I102" s="62">
        <f t="shared" si="1"/>
        <v>6.9729423110555895E-4</v>
      </c>
    </row>
    <row r="103" spans="2:9">
      <c r="B103" s="58">
        <v>82</v>
      </c>
      <c r="C103" s="216">
        <f>'[1]24.02.20_Inlet'!D93</f>
        <v>45342</v>
      </c>
      <c r="D103" s="216"/>
      <c r="E103" s="59">
        <f>'[1]24.02.20_Inlet'!E93</f>
        <v>0.49532407407407408</v>
      </c>
      <c r="F103" s="58" t="s">
        <v>1</v>
      </c>
      <c r="G103" s="60">
        <v>2.6507557776389756E-3</v>
      </c>
      <c r="H103" s="61">
        <v>0.26490000000000002</v>
      </c>
      <c r="I103" s="62">
        <f t="shared" si="1"/>
        <v>7.0218520549656467E-4</v>
      </c>
    </row>
    <row r="104" spans="2:9">
      <c r="B104" s="58">
        <v>83</v>
      </c>
      <c r="C104" s="216">
        <f>'[1]24.02.20_Inlet'!D94</f>
        <v>45342</v>
      </c>
      <c r="D104" s="216"/>
      <c r="E104" s="59">
        <f>'[1]24.02.20_Inlet'!E94</f>
        <v>0.49601851851851853</v>
      </c>
      <c r="F104" s="58" t="s">
        <v>1</v>
      </c>
      <c r="G104" s="60">
        <v>2.6546372802712589E-3</v>
      </c>
      <c r="H104" s="61">
        <v>0.26390000000000002</v>
      </c>
      <c r="I104" s="62">
        <f t="shared" si="1"/>
        <v>7.005587782635853E-4</v>
      </c>
    </row>
    <row r="105" spans="2:9">
      <c r="B105" s="58">
        <v>84</v>
      </c>
      <c r="C105" s="216">
        <f>'[1]24.02.20_Inlet'!D95</f>
        <v>45342</v>
      </c>
      <c r="D105" s="216"/>
      <c r="E105" s="59">
        <f>'[1]24.02.20_Inlet'!E95</f>
        <v>0.49671296296296297</v>
      </c>
      <c r="F105" s="58" t="s">
        <v>1</v>
      </c>
      <c r="G105" s="60">
        <v>2.6514303560274824E-3</v>
      </c>
      <c r="H105" s="61">
        <v>0.26469999999999999</v>
      </c>
      <c r="I105" s="62">
        <f t="shared" si="1"/>
        <v>7.0183361524047457E-4</v>
      </c>
    </row>
    <row r="106" spans="2:9">
      <c r="B106" s="58">
        <v>85</v>
      </c>
      <c r="C106" s="216">
        <f>'[1]24.02.20_Inlet'!D96</f>
        <v>45342</v>
      </c>
      <c r="D106" s="216"/>
      <c r="E106" s="59">
        <f>'[1]24.02.20_Inlet'!E96</f>
        <v>0.49740740740740741</v>
      </c>
      <c r="F106" s="58" t="s">
        <v>1</v>
      </c>
      <c r="G106" s="60">
        <v>2.6484857678236813E-3</v>
      </c>
      <c r="H106" s="61">
        <v>0.26370000000000005</v>
      </c>
      <c r="I106" s="62">
        <f t="shared" si="1"/>
        <v>6.9840569697510483E-4</v>
      </c>
    </row>
    <row r="107" spans="2:9">
      <c r="B107" s="58">
        <v>86</v>
      </c>
      <c r="C107" s="216">
        <f>'[1]24.02.20_Inlet'!D97</f>
        <v>45342</v>
      </c>
      <c r="D107" s="216"/>
      <c r="E107" s="59">
        <f>'[1]24.02.20_Inlet'!E97</f>
        <v>0.49810185185185185</v>
      </c>
      <c r="F107" s="58" t="s">
        <v>1</v>
      </c>
      <c r="G107" s="60">
        <v>2.6663192647452486E-3</v>
      </c>
      <c r="H107" s="61">
        <v>0.26269999999999999</v>
      </c>
      <c r="I107" s="62">
        <f t="shared" si="1"/>
        <v>7.004420708485768E-4</v>
      </c>
    </row>
    <row r="108" spans="2:9">
      <c r="B108" s="58">
        <v>87</v>
      </c>
      <c r="C108" s="216">
        <f>'[1]24.02.20_Inlet'!D98</f>
        <v>45342</v>
      </c>
      <c r="D108" s="216"/>
      <c r="E108" s="59">
        <f>'[1]24.02.20_Inlet'!E98</f>
        <v>0.49879629629629629</v>
      </c>
      <c r="F108" s="58" t="s">
        <v>1</v>
      </c>
      <c r="G108" s="60">
        <v>2.6477683590613007E-3</v>
      </c>
      <c r="H108" s="61">
        <v>0.2631</v>
      </c>
      <c r="I108" s="62">
        <f t="shared" si="1"/>
        <v>6.9662785526902824E-4</v>
      </c>
    </row>
    <row r="109" spans="2:9">
      <c r="B109" s="58">
        <v>88</v>
      </c>
      <c r="C109" s="216">
        <f>'[1]24.02.20_Inlet'!D99</f>
        <v>45342</v>
      </c>
      <c r="D109" s="216"/>
      <c r="E109" s="59">
        <f>'[1]24.02.20_Inlet'!E99</f>
        <v>0.49949074074074074</v>
      </c>
      <c r="F109" s="58" t="s">
        <v>1</v>
      </c>
      <c r="G109" s="60">
        <v>2.6451985366288924E-3</v>
      </c>
      <c r="H109" s="61">
        <v>0.2651</v>
      </c>
      <c r="I109" s="62">
        <f t="shared" si="1"/>
        <v>7.0124213206031942E-4</v>
      </c>
    </row>
    <row r="110" spans="2:9">
      <c r="B110" s="58">
        <v>89</v>
      </c>
      <c r="C110" s="216">
        <f>'[1]24.02.20_Inlet'!D100</f>
        <v>45342</v>
      </c>
      <c r="D110" s="216"/>
      <c r="E110" s="59">
        <f>'[1]24.02.20_Inlet'!E100</f>
        <v>0.50018518518518518</v>
      </c>
      <c r="F110" s="58" t="s">
        <v>1</v>
      </c>
      <c r="G110" s="60">
        <v>2.6617792451146603E-3</v>
      </c>
      <c r="H110" s="61">
        <v>0.26400000000000001</v>
      </c>
      <c r="I110" s="62">
        <f t="shared" si="1"/>
        <v>7.0270972071027036E-4</v>
      </c>
    </row>
    <row r="111" spans="2:9">
      <c r="B111" s="58">
        <v>90</v>
      </c>
      <c r="C111" s="216">
        <f>'[1]24.02.20_Inlet'!D101</f>
        <v>45342</v>
      </c>
      <c r="D111" s="216"/>
      <c r="E111" s="59">
        <f>'[1]24.02.20_Inlet'!E101</f>
        <v>0.50087962962962962</v>
      </c>
      <c r="F111" s="58" t="s">
        <v>1</v>
      </c>
      <c r="G111" s="60">
        <v>2.667009904523958E-3</v>
      </c>
      <c r="H111" s="61">
        <v>0.26340000000000002</v>
      </c>
      <c r="I111" s="62">
        <f t="shared" si="1"/>
        <v>7.0249040885161061E-4</v>
      </c>
    </row>
    <row r="112" spans="2:9">
      <c r="B112" s="58">
        <v>91</v>
      </c>
      <c r="C112" s="216">
        <f>'[1]24.02.20_Inlet'!D102</f>
        <v>45342</v>
      </c>
      <c r="D112" s="216"/>
      <c r="E112" s="59">
        <f>'[1]24.02.20_Inlet'!E102</f>
        <v>0.50157407407407406</v>
      </c>
      <c r="F112" s="58" t="s">
        <v>1</v>
      </c>
      <c r="G112" s="60">
        <v>2.666838583028464E-3</v>
      </c>
      <c r="H112" s="61">
        <v>0.26290000000000002</v>
      </c>
      <c r="I112" s="62">
        <f t="shared" si="1"/>
        <v>7.0111186347818319E-4</v>
      </c>
    </row>
    <row r="113" spans="2:9">
      <c r="B113" s="58">
        <v>92</v>
      </c>
      <c r="C113" s="216">
        <f>'[1]24.02.20_Inlet'!D103</f>
        <v>45342</v>
      </c>
      <c r="D113" s="216"/>
      <c r="E113" s="59">
        <f>'[1]24.02.20_Inlet'!E103</f>
        <v>0.5022685185185185</v>
      </c>
      <c r="F113" s="58" t="s">
        <v>1</v>
      </c>
      <c r="G113" s="60">
        <v>2.6591880074953154E-3</v>
      </c>
      <c r="H113" s="61">
        <v>0.26300000000000001</v>
      </c>
      <c r="I113" s="62">
        <f t="shared" si="1"/>
        <v>6.9936644597126793E-4</v>
      </c>
    </row>
    <row r="114" spans="2:9">
      <c r="B114" s="58">
        <v>93</v>
      </c>
      <c r="C114" s="216">
        <f>'[1]24.02.20_Inlet'!D104</f>
        <v>45342</v>
      </c>
      <c r="D114" s="216"/>
      <c r="E114" s="59">
        <f>'[1]24.02.20_Inlet'!E104</f>
        <v>0.50296296296296295</v>
      </c>
      <c r="F114" s="58" t="s">
        <v>1</v>
      </c>
      <c r="G114" s="60">
        <v>2.6560881591862224E-3</v>
      </c>
      <c r="H114" s="61">
        <v>0.2631</v>
      </c>
      <c r="I114" s="62">
        <f t="shared" si="1"/>
        <v>6.9881679468189516E-4</v>
      </c>
    </row>
    <row r="115" spans="2:9">
      <c r="B115" s="58">
        <v>94</v>
      </c>
      <c r="C115" s="216">
        <f>'[1]24.02.20_Inlet'!D105</f>
        <v>45342</v>
      </c>
      <c r="D115" s="216"/>
      <c r="E115" s="59">
        <f>'[1]24.02.20_Inlet'!E105</f>
        <v>0.50365740740740739</v>
      </c>
      <c r="F115" s="58" t="s">
        <v>1</v>
      </c>
      <c r="G115" s="60">
        <v>2.665109306683323E-3</v>
      </c>
      <c r="H115" s="61">
        <v>0.2631</v>
      </c>
      <c r="I115" s="62">
        <f t="shared" si="1"/>
        <v>7.0119025858838223E-4</v>
      </c>
    </row>
    <row r="116" spans="2:9">
      <c r="B116" s="58">
        <v>95</v>
      </c>
      <c r="C116" s="216">
        <f>'[1]24.02.20_Inlet'!D106</f>
        <v>45342</v>
      </c>
      <c r="D116" s="216"/>
      <c r="E116" s="59">
        <f>'[1]24.02.20_Inlet'!E106</f>
        <v>0.50435185185185183</v>
      </c>
      <c r="F116" s="58" t="s">
        <v>1</v>
      </c>
      <c r="G116" s="60">
        <v>2.6689265637547962E-3</v>
      </c>
      <c r="H116" s="61">
        <v>0.2641</v>
      </c>
      <c r="I116" s="62">
        <f t="shared" si="1"/>
        <v>7.0486350548764167E-4</v>
      </c>
    </row>
    <row r="117" spans="2:9">
      <c r="B117" s="58">
        <v>96</v>
      </c>
      <c r="C117" s="216">
        <f>'[1]24.02.20_Inlet'!D107</f>
        <v>45342</v>
      </c>
      <c r="D117" s="216"/>
      <c r="E117" s="59">
        <f>'[1]24.02.20_Inlet'!E107</f>
        <v>0.50504629629629627</v>
      </c>
      <c r="F117" s="58" t="s">
        <v>1</v>
      </c>
      <c r="G117" s="60">
        <v>2.6618488444722045E-3</v>
      </c>
      <c r="H117" s="61">
        <v>0.26500000000000001</v>
      </c>
      <c r="I117" s="62">
        <f t="shared" si="1"/>
        <v>7.053899437851342E-4</v>
      </c>
    </row>
    <row r="118" spans="2:9">
      <c r="B118" s="58">
        <v>97</v>
      </c>
      <c r="C118" s="216">
        <f>'[1]24.02.20_Inlet'!D108</f>
        <v>45342</v>
      </c>
      <c r="D118" s="216"/>
      <c r="E118" s="59">
        <f>'[1]24.02.20_Inlet'!E108</f>
        <v>0.50574074074074071</v>
      </c>
      <c r="F118" s="58" t="s">
        <v>1</v>
      </c>
      <c r="G118" s="60">
        <v>2.6586526278218965E-3</v>
      </c>
      <c r="H118" s="61">
        <v>0.26300000000000001</v>
      </c>
      <c r="I118" s="62">
        <f t="shared" si="1"/>
        <v>6.9922564111715886E-4</v>
      </c>
    </row>
    <row r="119" spans="2:9">
      <c r="B119" s="58">
        <v>98</v>
      </c>
      <c r="C119" s="216">
        <f>'[1]24.02.20_Inlet'!D109</f>
        <v>45342</v>
      </c>
      <c r="D119" s="216"/>
      <c r="E119" s="59">
        <f>'[1]24.02.20_Inlet'!E109</f>
        <v>0.50643518518518515</v>
      </c>
      <c r="F119" s="58" t="s">
        <v>1</v>
      </c>
      <c r="G119" s="60">
        <v>2.6596591416079237E-3</v>
      </c>
      <c r="H119" s="61">
        <v>0.26380000000000003</v>
      </c>
      <c r="I119" s="62">
        <f t="shared" si="1"/>
        <v>7.0161808155617034E-4</v>
      </c>
    </row>
    <row r="120" spans="2:9">
      <c r="B120" s="58">
        <v>99</v>
      </c>
      <c r="C120" s="216">
        <f>'[1]24.02.20_Inlet'!D110</f>
        <v>45342</v>
      </c>
      <c r="D120" s="216"/>
      <c r="E120" s="59">
        <f>'[1]24.02.20_Inlet'!E110</f>
        <v>0.5071296296296296</v>
      </c>
      <c r="F120" s="58" t="s">
        <v>1</v>
      </c>
      <c r="G120" s="60">
        <v>2.6532292317301689E-3</v>
      </c>
      <c r="H120" s="61">
        <v>0.26390000000000002</v>
      </c>
      <c r="I120" s="62">
        <f t="shared" si="1"/>
        <v>7.0018719425359163E-4</v>
      </c>
    </row>
    <row r="121" spans="2:9">
      <c r="B121" s="58">
        <v>100</v>
      </c>
      <c r="C121" s="216">
        <f>'[1]24.02.20_Inlet'!D111</f>
        <v>45342</v>
      </c>
      <c r="D121" s="216"/>
      <c r="E121" s="59">
        <f>'[1]24.02.20_Inlet'!E111</f>
        <v>0.50782407407407404</v>
      </c>
      <c r="F121" s="58" t="s">
        <v>1</v>
      </c>
      <c r="G121" s="60">
        <v>2.6540055322566251E-3</v>
      </c>
      <c r="H121" s="61">
        <v>0.26400000000000001</v>
      </c>
      <c r="I121" s="62">
        <f t="shared" si="1"/>
        <v>7.0065746051574905E-4</v>
      </c>
    </row>
    <row r="122" spans="2:9">
      <c r="B122" s="58">
        <v>101</v>
      </c>
      <c r="C122" s="216">
        <f>'[1]24.02.20_Inlet'!D112</f>
        <v>45342</v>
      </c>
      <c r="D122" s="216"/>
      <c r="E122" s="59">
        <f>'[1]24.02.20_Inlet'!E112</f>
        <v>0.50851851851851848</v>
      </c>
      <c r="F122" s="58" t="s">
        <v>1</v>
      </c>
      <c r="G122" s="60">
        <v>2.6552101365218167E-3</v>
      </c>
      <c r="H122" s="61">
        <v>0.26430000000000003</v>
      </c>
      <c r="I122" s="62">
        <f t="shared" si="1"/>
        <v>7.0177203908271626E-4</v>
      </c>
    </row>
    <row r="123" spans="2:9">
      <c r="B123" s="58">
        <v>102</v>
      </c>
      <c r="C123" s="216">
        <f>'[1]24.02.20_Inlet'!D113</f>
        <v>45342</v>
      </c>
      <c r="D123" s="216"/>
      <c r="E123" s="59">
        <f>'[1]24.02.20_Inlet'!E113</f>
        <v>0.50921296296296292</v>
      </c>
      <c r="F123" s="58" t="s">
        <v>1</v>
      </c>
      <c r="G123" s="60">
        <v>2.6635138752565363E-3</v>
      </c>
      <c r="H123" s="61">
        <v>0.2631</v>
      </c>
      <c r="I123" s="62">
        <f t="shared" si="1"/>
        <v>7.0077050057999464E-4</v>
      </c>
    </row>
    <row r="124" spans="2:9">
      <c r="B124" s="58">
        <v>103</v>
      </c>
      <c r="C124" s="216">
        <f>'[1]24.02.20_Inlet'!D114</f>
        <v>45342</v>
      </c>
      <c r="D124" s="216"/>
      <c r="E124" s="59">
        <f>'[1]24.02.20_Inlet'!E114</f>
        <v>0.50990740740740736</v>
      </c>
      <c r="F124" s="58" t="s">
        <v>1</v>
      </c>
      <c r="G124" s="60">
        <v>2.661318818595521E-3</v>
      </c>
      <c r="H124" s="61">
        <v>0.26500000000000001</v>
      </c>
      <c r="I124" s="62">
        <f t="shared" si="1"/>
        <v>7.0524948692781309E-4</v>
      </c>
    </row>
    <row r="125" spans="2:9">
      <c r="B125" s="58">
        <v>104</v>
      </c>
      <c r="C125" s="216">
        <f>'[1]24.02.20_Inlet'!D115</f>
        <v>45342</v>
      </c>
      <c r="D125" s="216"/>
      <c r="E125" s="59">
        <f>'[1]24.02.20_Inlet'!E115</f>
        <v>0.51060185185185181</v>
      </c>
      <c r="F125" s="58" t="s">
        <v>1</v>
      </c>
      <c r="G125" s="60">
        <v>2.6627911126974211E-3</v>
      </c>
      <c r="H125" s="61">
        <v>0.26419999999999999</v>
      </c>
      <c r="I125" s="62">
        <f t="shared" si="1"/>
        <v>7.0350941197465865E-4</v>
      </c>
    </row>
    <row r="126" spans="2:9">
      <c r="B126" s="58">
        <v>105</v>
      </c>
      <c r="C126" s="216">
        <f>'[1]24.02.20_Inlet'!D116</f>
        <v>45342</v>
      </c>
      <c r="D126" s="216"/>
      <c r="E126" s="59">
        <f>'[1]24.02.20_Inlet'!E116</f>
        <v>0.51129629629629625</v>
      </c>
      <c r="F126" s="58" t="s">
        <v>1</v>
      </c>
      <c r="G126" s="60">
        <v>2.6583528152047827E-3</v>
      </c>
      <c r="H126" s="61">
        <v>0.26319999999999999</v>
      </c>
      <c r="I126" s="62">
        <f t="shared" si="1"/>
        <v>6.9967846096189877E-4</v>
      </c>
    </row>
    <row r="127" spans="2:9">
      <c r="B127" s="58">
        <v>106</v>
      </c>
      <c r="C127" s="216">
        <f>'[1]24.02.20_Inlet'!D117</f>
        <v>45342</v>
      </c>
      <c r="D127" s="216"/>
      <c r="E127" s="59">
        <f>'[1]24.02.20_Inlet'!E117</f>
        <v>0.51199074074074069</v>
      </c>
      <c r="F127" s="58" t="s">
        <v>1</v>
      </c>
      <c r="G127" s="60">
        <v>2.6639903631658782E-3</v>
      </c>
      <c r="H127" s="61">
        <v>0.2651</v>
      </c>
      <c r="I127" s="62">
        <f t="shared" si="1"/>
        <v>7.0622384527527433E-4</v>
      </c>
    </row>
    <row r="128" spans="2:9">
      <c r="B128" s="58">
        <v>107</v>
      </c>
      <c r="C128" s="216">
        <f>'[1]24.02.20_Inlet'!D118</f>
        <v>45342</v>
      </c>
      <c r="D128" s="216"/>
      <c r="E128" s="59">
        <f>'[1]24.02.20_Inlet'!E118</f>
        <v>0.51268518518518513</v>
      </c>
      <c r="F128" s="58" t="s">
        <v>1</v>
      </c>
      <c r="G128" s="60">
        <v>2.6606924243776212E-3</v>
      </c>
      <c r="H128" s="61">
        <v>0.26319999999999999</v>
      </c>
      <c r="I128" s="62">
        <f t="shared" si="1"/>
        <v>7.0029424609618994E-4</v>
      </c>
    </row>
    <row r="129" spans="2:9">
      <c r="B129" s="58">
        <v>108</v>
      </c>
      <c r="C129" s="216">
        <f>'[1]24.02.20_Inlet'!D119</f>
        <v>45342</v>
      </c>
      <c r="D129" s="216"/>
      <c r="E129" s="59">
        <f>'[1]24.02.20_Inlet'!E119</f>
        <v>0.51337962962962957</v>
      </c>
      <c r="F129" s="58" t="s">
        <v>1</v>
      </c>
      <c r="G129" s="60">
        <v>2.6514731864013558E-3</v>
      </c>
      <c r="H129" s="61">
        <v>0.26490000000000002</v>
      </c>
      <c r="I129" s="62">
        <f t="shared" si="1"/>
        <v>7.0237524707771927E-4</v>
      </c>
    </row>
    <row r="130" spans="2:9">
      <c r="B130" s="58">
        <v>109</v>
      </c>
      <c r="C130" s="216">
        <f>'[1]24.02.20_Inlet'!D120</f>
        <v>45342</v>
      </c>
      <c r="D130" s="216"/>
      <c r="E130" s="59">
        <f>'[1]24.02.20_Inlet'!E120</f>
        <v>0.51407407407407413</v>
      </c>
      <c r="F130" s="58" t="s">
        <v>1</v>
      </c>
      <c r="G130" s="60">
        <v>2.6574159007763005E-3</v>
      </c>
      <c r="H130" s="61">
        <v>0.26390000000000002</v>
      </c>
      <c r="I130" s="62">
        <f t="shared" si="1"/>
        <v>7.0129205621486583E-4</v>
      </c>
    </row>
    <row r="131" spans="2:9">
      <c r="B131" s="58">
        <v>110</v>
      </c>
      <c r="C131" s="216">
        <f>'[1]24.02.20_Inlet'!D121</f>
        <v>45342</v>
      </c>
      <c r="D131" s="216"/>
      <c r="E131" s="59">
        <f>'[1]24.02.20_Inlet'!E121</f>
        <v>0.51476851851851857</v>
      </c>
      <c r="F131" s="58" t="s">
        <v>1</v>
      </c>
      <c r="G131" s="60">
        <v>2.6629677879896493E-3</v>
      </c>
      <c r="H131" s="61">
        <v>0.2631</v>
      </c>
      <c r="I131" s="62">
        <f t="shared" si="1"/>
        <v>7.0062682502007676E-4</v>
      </c>
    </row>
    <row r="132" spans="2:9">
      <c r="B132" s="58">
        <v>111</v>
      </c>
      <c r="C132" s="216">
        <f>'[1]24.02.20_Inlet'!D122</f>
        <v>45342</v>
      </c>
      <c r="D132" s="216"/>
      <c r="E132" s="59">
        <f>'[1]24.02.20_Inlet'!E122</f>
        <v>0.51546296296296301</v>
      </c>
      <c r="F132" s="58" t="s">
        <v>1</v>
      </c>
      <c r="G132" s="60">
        <v>2.6614258945302041E-3</v>
      </c>
      <c r="H132" s="61">
        <v>0.2631</v>
      </c>
      <c r="I132" s="62">
        <f t="shared" si="1"/>
        <v>7.0022115285089666E-4</v>
      </c>
    </row>
    <row r="133" spans="2:9">
      <c r="B133" s="58">
        <v>112</v>
      </c>
      <c r="C133" s="216">
        <f>'[1]24.02.20_Inlet'!D123</f>
        <v>45342</v>
      </c>
      <c r="D133" s="216"/>
      <c r="E133" s="59">
        <f>'[1]24.02.20_Inlet'!E123</f>
        <v>0.51615740740740745</v>
      </c>
      <c r="F133" s="58" t="s">
        <v>1</v>
      </c>
      <c r="G133" s="60">
        <v>2.6657624698848931E-3</v>
      </c>
      <c r="H133" s="61">
        <v>0.26490000000000002</v>
      </c>
      <c r="I133" s="62">
        <f t="shared" si="1"/>
        <v>7.0616047827250824E-4</v>
      </c>
    </row>
    <row r="134" spans="2:9">
      <c r="B134" s="58">
        <v>113</v>
      </c>
      <c r="C134" s="216">
        <f>'[1]24.02.20_Inlet'!D124</f>
        <v>45342</v>
      </c>
      <c r="D134" s="216"/>
      <c r="E134" s="59">
        <f>'[1]24.02.20_Inlet'!E124</f>
        <v>0.5168518518518519</v>
      </c>
      <c r="F134" s="58" t="s">
        <v>1</v>
      </c>
      <c r="G134" s="60">
        <v>2.6582457392700987E-3</v>
      </c>
      <c r="H134" s="61">
        <v>0.26319999999999999</v>
      </c>
      <c r="I134" s="62">
        <f t="shared" si="1"/>
        <v>6.9965027857589001E-4</v>
      </c>
    </row>
    <row r="135" spans="2:9">
      <c r="B135" s="58">
        <v>114</v>
      </c>
      <c r="C135" s="216">
        <f>'[1]24.02.20_Inlet'!D125</f>
        <v>45342</v>
      </c>
      <c r="D135" s="216"/>
      <c r="E135" s="59">
        <f>'[1]24.02.20_Inlet'!E125</f>
        <v>0.51754629629629634</v>
      </c>
      <c r="F135" s="58" t="s">
        <v>1</v>
      </c>
      <c r="G135" s="60">
        <v>2.6564361559739446E-3</v>
      </c>
      <c r="H135" s="61">
        <v>0.26319999999999999</v>
      </c>
      <c r="I135" s="62">
        <f t="shared" si="1"/>
        <v>6.9917399625234221E-4</v>
      </c>
    </row>
    <row r="136" spans="2:9">
      <c r="B136" s="58">
        <v>115</v>
      </c>
      <c r="C136" s="216">
        <f>'[1]24.02.20_Inlet'!D126</f>
        <v>45342</v>
      </c>
      <c r="D136" s="216"/>
      <c r="E136" s="59">
        <f>'[1]24.02.20_Inlet'!E126</f>
        <v>0.51824074074074078</v>
      </c>
      <c r="F136" s="58" t="s">
        <v>1</v>
      </c>
      <c r="G136" s="60">
        <v>2.659471758722227E-3</v>
      </c>
      <c r="H136" s="61">
        <v>0.26390000000000002</v>
      </c>
      <c r="I136" s="62">
        <f t="shared" si="1"/>
        <v>7.0183459712679574E-4</v>
      </c>
    </row>
    <row r="137" spans="2:9">
      <c r="B137" s="58">
        <v>116</v>
      </c>
      <c r="C137" s="216">
        <f>'[1]24.02.20_Inlet'!D127</f>
        <v>45342</v>
      </c>
      <c r="D137" s="216"/>
      <c r="E137" s="59">
        <f>'[1]24.02.20_Inlet'!E127</f>
        <v>0.51893518518518522</v>
      </c>
      <c r="F137" s="58" t="s">
        <v>1</v>
      </c>
      <c r="G137" s="60">
        <v>2.6569233514767555E-3</v>
      </c>
      <c r="H137" s="61">
        <v>0.26329999999999998</v>
      </c>
      <c r="I137" s="62">
        <f t="shared" si="1"/>
        <v>6.9956791844382968E-4</v>
      </c>
    </row>
    <row r="138" spans="2:9">
      <c r="B138" s="58">
        <v>117</v>
      </c>
      <c r="C138" s="216">
        <f>'[1]24.02.20_Inlet'!D128</f>
        <v>45342</v>
      </c>
      <c r="D138" s="216"/>
      <c r="E138" s="59">
        <f>'[1]24.02.20_Inlet'!E128</f>
        <v>0.51962962962962966</v>
      </c>
      <c r="F138" s="58" t="s">
        <v>1</v>
      </c>
      <c r="G138" s="60">
        <v>2.6560828053894883E-3</v>
      </c>
      <c r="H138" s="61">
        <v>0.26319999999999999</v>
      </c>
      <c r="I138" s="62">
        <f t="shared" si="1"/>
        <v>6.9908099437851327E-4</v>
      </c>
    </row>
    <row r="139" spans="2:9">
      <c r="B139" s="58">
        <v>118</v>
      </c>
      <c r="C139" s="216">
        <f>'[1]24.02.20_Inlet'!D129</f>
        <v>45342</v>
      </c>
      <c r="D139" s="216"/>
      <c r="E139" s="59">
        <f>'[1]24.02.20_Inlet'!E129</f>
        <v>0.52032407407407411</v>
      </c>
      <c r="F139" s="58" t="s">
        <v>1</v>
      </c>
      <c r="G139" s="60">
        <v>2.6517890604086727E-3</v>
      </c>
      <c r="H139" s="61">
        <v>0.26319999999999999</v>
      </c>
      <c r="I139" s="62">
        <f t="shared" si="1"/>
        <v>6.9795088069956267E-4</v>
      </c>
    </row>
    <row r="140" spans="2:9">
      <c r="B140" s="58">
        <v>119</v>
      </c>
      <c r="C140" s="216">
        <f>'[1]24.02.20_Inlet'!D130</f>
        <v>45342</v>
      </c>
      <c r="D140" s="216"/>
      <c r="E140" s="59">
        <f>'[1]24.02.20_Inlet'!E130</f>
        <v>0.52101851851851855</v>
      </c>
      <c r="F140" s="58" t="s">
        <v>1</v>
      </c>
      <c r="G140" s="60">
        <v>2.6617524761309891E-3</v>
      </c>
      <c r="H140" s="61">
        <v>0.2631</v>
      </c>
      <c r="I140" s="62">
        <f t="shared" si="1"/>
        <v>7.0030707647006319E-4</v>
      </c>
    </row>
    <row r="141" spans="2:9">
      <c r="B141" s="58">
        <v>120</v>
      </c>
      <c r="C141" s="216">
        <f>'[1]24.02.20_Inlet'!D131</f>
        <v>45342</v>
      </c>
      <c r="D141" s="216"/>
      <c r="E141" s="59">
        <f>'[1]24.02.20_Inlet'!E131</f>
        <v>0.52171296296296299</v>
      </c>
      <c r="F141" s="58" t="s">
        <v>1</v>
      </c>
      <c r="G141" s="60">
        <v>2.6710894976354066E-3</v>
      </c>
      <c r="H141" s="61">
        <v>0.26400000000000001</v>
      </c>
      <c r="I141" s="62">
        <f t="shared" si="1"/>
        <v>7.0516762737574741E-4</v>
      </c>
    </row>
    <row r="142" spans="2:9">
      <c r="B142" s="58">
        <v>121</v>
      </c>
      <c r="C142" s="216">
        <f>'[1]24.02.20_Inlet'!D132</f>
        <v>45342</v>
      </c>
      <c r="D142" s="216"/>
      <c r="E142" s="59">
        <f>'[1]24.02.20_Inlet'!E132</f>
        <v>0.52240740740740743</v>
      </c>
      <c r="F142" s="58" t="s">
        <v>1</v>
      </c>
      <c r="G142" s="60">
        <v>2.6552690282858928E-3</v>
      </c>
      <c r="H142" s="61">
        <v>0.2631</v>
      </c>
      <c r="I142" s="62">
        <f t="shared" si="1"/>
        <v>6.9860128134201834E-4</v>
      </c>
    </row>
    <row r="143" spans="2:9">
      <c r="B143" s="58">
        <v>122</v>
      </c>
      <c r="C143" s="216">
        <f>'[1]24.02.20_Inlet'!D133</f>
        <v>45342</v>
      </c>
      <c r="D143" s="216"/>
      <c r="E143" s="59">
        <f>'[1]24.02.20_Inlet'!E133</f>
        <v>0.52310185185185187</v>
      </c>
      <c r="F143" s="58" t="s">
        <v>1</v>
      </c>
      <c r="G143" s="60">
        <v>2.6547390024092084E-3</v>
      </c>
      <c r="H143" s="61">
        <v>0.26430000000000003</v>
      </c>
      <c r="I143" s="62">
        <f t="shared" si="1"/>
        <v>7.0164751833675385E-4</v>
      </c>
    </row>
    <row r="144" spans="2:9">
      <c r="B144" s="58">
        <v>123</v>
      </c>
      <c r="C144" s="216">
        <f>'[1]24.02.20_Inlet'!D134</f>
        <v>45342</v>
      </c>
      <c r="D144" s="216"/>
      <c r="E144" s="59">
        <f>'[1]24.02.20_Inlet'!E134</f>
        <v>0.52379629629629632</v>
      </c>
      <c r="F144" s="58" t="s">
        <v>1</v>
      </c>
      <c r="G144" s="60">
        <v>2.650413134647988E-3</v>
      </c>
      <c r="H144" s="61">
        <v>0.26400000000000001</v>
      </c>
      <c r="I144" s="62">
        <f t="shared" si="1"/>
        <v>6.9970906754706881E-4</v>
      </c>
    </row>
    <row r="145" spans="2:9">
      <c r="B145" s="58">
        <v>124</v>
      </c>
      <c r="C145" s="216">
        <f>'[1]24.02.20_Inlet'!D135</f>
        <v>45342</v>
      </c>
      <c r="D145" s="216"/>
      <c r="E145" s="59">
        <f>'[1]24.02.20_Inlet'!E135</f>
        <v>0.52449074074074076</v>
      </c>
      <c r="F145" s="58" t="s">
        <v>1</v>
      </c>
      <c r="G145" s="60">
        <v>2.6538502721513337E-3</v>
      </c>
      <c r="H145" s="61">
        <v>0.26490000000000002</v>
      </c>
      <c r="I145" s="62">
        <f t="shared" si="1"/>
        <v>7.0300493709288833E-4</v>
      </c>
    </row>
    <row r="146" spans="2:9">
      <c r="B146" s="58">
        <v>125</v>
      </c>
      <c r="C146" s="216">
        <f>'[1]24.02.20_Inlet'!D136</f>
        <v>45342</v>
      </c>
      <c r="D146" s="216"/>
      <c r="E146" s="59">
        <f>'[1]24.02.20_Inlet'!E136</f>
        <v>0.5251851851851852</v>
      </c>
      <c r="F146" s="58" t="s">
        <v>1</v>
      </c>
      <c r="G146" s="60">
        <v>2.6516498616935844E-3</v>
      </c>
      <c r="H146" s="61">
        <v>0.26490000000000002</v>
      </c>
      <c r="I146" s="62">
        <f t="shared" si="1"/>
        <v>7.024220483626306E-4</v>
      </c>
    </row>
    <row r="147" spans="2:9">
      <c r="B147" s="58">
        <v>126</v>
      </c>
      <c r="C147" s="216">
        <f>'[1]24.02.20_Inlet'!D137</f>
        <v>45342</v>
      </c>
      <c r="D147" s="216"/>
      <c r="E147" s="59">
        <f>'[1]24.02.20_Inlet'!E137</f>
        <v>0.52587962962962964</v>
      </c>
      <c r="F147" s="58" t="s">
        <v>1</v>
      </c>
      <c r="G147" s="60">
        <v>2.6534862139734098E-3</v>
      </c>
      <c r="H147" s="61">
        <v>0.26400000000000001</v>
      </c>
      <c r="I147" s="62">
        <f t="shared" si="1"/>
        <v>7.0052036048898019E-4</v>
      </c>
    </row>
    <row r="148" spans="2:9">
      <c r="B148" s="58">
        <v>127</v>
      </c>
      <c r="C148" s="216">
        <f>'[1]24.02.20_Inlet'!D138</f>
        <v>45342</v>
      </c>
      <c r="D148" s="216"/>
      <c r="E148" s="59">
        <f>'[1]24.02.20_Inlet'!E138</f>
        <v>0.52657407407407408</v>
      </c>
      <c r="F148" s="58" t="s">
        <v>1</v>
      </c>
      <c r="G148" s="60">
        <v>2.6439082716159545E-3</v>
      </c>
      <c r="H148" s="61">
        <v>0.2641</v>
      </c>
      <c r="I148" s="62">
        <f t="shared" si="1"/>
        <v>6.9825617453377357E-4</v>
      </c>
    </row>
    <row r="149" spans="2:9">
      <c r="B149" s="58">
        <v>128</v>
      </c>
      <c r="C149" s="216">
        <f>'[1]24.02.20_Inlet'!D139</f>
        <v>45342</v>
      </c>
      <c r="D149" s="216"/>
      <c r="E149" s="59">
        <f>'[1]24.02.20_Inlet'!E139</f>
        <v>0.52726851851851853</v>
      </c>
      <c r="F149" s="58" t="s">
        <v>1</v>
      </c>
      <c r="G149" s="60">
        <v>2.6450539841170696E-3</v>
      </c>
      <c r="H149" s="61">
        <v>0.26300000000000001</v>
      </c>
      <c r="I149" s="62">
        <f t="shared" si="1"/>
        <v>6.956491978227893E-4</v>
      </c>
    </row>
    <row r="150" spans="2:9">
      <c r="B150" s="58">
        <v>129</v>
      </c>
      <c r="C150" s="216">
        <f>'[1]24.02.20_Inlet'!D140</f>
        <v>45342</v>
      </c>
      <c r="D150" s="216"/>
      <c r="E150" s="59">
        <f>'[1]24.02.20_Inlet'!E140</f>
        <v>0.52796296296296297</v>
      </c>
      <c r="F150" s="58" t="s">
        <v>1</v>
      </c>
      <c r="G150" s="60">
        <v>2.6444650664763092E-3</v>
      </c>
      <c r="H150" s="61">
        <v>0.26400000000000001</v>
      </c>
      <c r="I150" s="62">
        <f t="shared" si="1"/>
        <v>6.9813877754974568E-4</v>
      </c>
    </row>
    <row r="151" spans="2:9">
      <c r="B151" s="58">
        <v>130</v>
      </c>
      <c r="C151" s="216">
        <f>'[1]24.02.20_Inlet'!D141</f>
        <v>45342</v>
      </c>
      <c r="D151" s="216"/>
      <c r="E151" s="59">
        <f>'[1]24.02.20_Inlet'!E141</f>
        <v>0.52865740740740741</v>
      </c>
      <c r="F151" s="58" t="s">
        <v>1</v>
      </c>
      <c r="G151" s="60">
        <v>2.6504880878022662E-3</v>
      </c>
      <c r="H151" s="61">
        <v>0.26490000000000002</v>
      </c>
      <c r="I151" s="62">
        <f t="shared" ref="I151:I214" si="2">G151*H151</f>
        <v>7.0211429445882038E-4</v>
      </c>
    </row>
    <row r="152" spans="2:9">
      <c r="B152" s="58">
        <v>131</v>
      </c>
      <c r="C152" s="216">
        <f>'[1]24.02.20_Inlet'!D142</f>
        <v>45342</v>
      </c>
      <c r="D152" s="216"/>
      <c r="E152" s="59">
        <f>'[1]24.02.20_Inlet'!E142</f>
        <v>0.52935185185185185</v>
      </c>
      <c r="F152" s="58" t="s">
        <v>1</v>
      </c>
      <c r="G152" s="60">
        <v>2.6468528598197552E-3</v>
      </c>
      <c r="H152" s="61">
        <v>0.2631</v>
      </c>
      <c r="I152" s="62">
        <f t="shared" si="2"/>
        <v>6.9638698741857758E-4</v>
      </c>
    </row>
    <row r="153" spans="2:9">
      <c r="B153" s="58">
        <v>132</v>
      </c>
      <c r="C153" s="216">
        <f>'[1]24.02.20_Inlet'!D143</f>
        <v>45342</v>
      </c>
      <c r="D153" s="216"/>
      <c r="E153" s="59">
        <f>'[1]24.02.20_Inlet'!E143</f>
        <v>0.53004629629629629</v>
      </c>
      <c r="F153" s="58" t="s">
        <v>1</v>
      </c>
      <c r="G153" s="60">
        <v>2.6390845007584541E-3</v>
      </c>
      <c r="H153" s="61">
        <v>0.26479999999999998</v>
      </c>
      <c r="I153" s="62">
        <f t="shared" si="2"/>
        <v>6.9882957580083864E-4</v>
      </c>
    </row>
    <row r="154" spans="2:9">
      <c r="B154" s="58">
        <v>133</v>
      </c>
      <c r="C154" s="216">
        <f>'[1]24.02.20_Inlet'!D144</f>
        <v>45342</v>
      </c>
      <c r="D154" s="216"/>
      <c r="E154" s="59">
        <f>'[1]24.02.20_Inlet'!E144</f>
        <v>0.53074074074074074</v>
      </c>
      <c r="F154" s="58" t="s">
        <v>1</v>
      </c>
      <c r="G154" s="60">
        <v>2.6540858392076379E-3</v>
      </c>
      <c r="H154" s="61">
        <v>0.26300000000000001</v>
      </c>
      <c r="I154" s="62">
        <f t="shared" si="2"/>
        <v>6.9802457571160881E-4</v>
      </c>
    </row>
    <row r="155" spans="2:9">
      <c r="B155" s="58">
        <v>134</v>
      </c>
      <c r="C155" s="216">
        <f>'[1]24.02.20_Inlet'!D145</f>
        <v>45342</v>
      </c>
      <c r="D155" s="216"/>
      <c r="E155" s="59">
        <f>'[1]24.02.20_Inlet'!E145</f>
        <v>0.53143518518518518</v>
      </c>
      <c r="F155" s="58" t="s">
        <v>1</v>
      </c>
      <c r="G155" s="60">
        <v>2.6448505398411703E-3</v>
      </c>
      <c r="H155" s="61">
        <v>0.26379999999999998</v>
      </c>
      <c r="I155" s="62">
        <f t="shared" si="2"/>
        <v>6.9771157241010071E-4</v>
      </c>
    </row>
    <row r="156" spans="2:9">
      <c r="B156" s="58">
        <v>135</v>
      </c>
      <c r="C156" s="216">
        <f>'[1]24.02.20_Inlet'!D146</f>
        <v>45342</v>
      </c>
      <c r="D156" s="216"/>
      <c r="E156" s="59">
        <f>'[1]24.02.20_Inlet'!E146</f>
        <v>0.53212962962962962</v>
      </c>
      <c r="F156" s="58" t="s">
        <v>1</v>
      </c>
      <c r="G156" s="60">
        <v>2.6491014544481129E-3</v>
      </c>
      <c r="H156" s="61">
        <v>0.26300000000000001</v>
      </c>
      <c r="I156" s="62">
        <f t="shared" si="2"/>
        <v>6.9671368251985374E-4</v>
      </c>
    </row>
    <row r="157" spans="2:9">
      <c r="B157" s="58">
        <v>136</v>
      </c>
      <c r="C157" s="216">
        <f>'[1]24.02.20_Inlet'!D147</f>
        <v>45342</v>
      </c>
      <c r="D157" s="216"/>
      <c r="E157" s="59">
        <f>'[1]24.02.20_Inlet'!E147</f>
        <v>0.53282407407407406</v>
      </c>
      <c r="F157" s="58" t="s">
        <v>1</v>
      </c>
      <c r="G157" s="60">
        <v>2.649754617649683E-3</v>
      </c>
      <c r="H157" s="61">
        <v>0.2636</v>
      </c>
      <c r="I157" s="62">
        <f t="shared" si="2"/>
        <v>6.9847531721245644E-4</v>
      </c>
    </row>
    <row r="158" spans="2:9">
      <c r="B158" s="58">
        <v>137</v>
      </c>
      <c r="C158" s="216">
        <f>'[1]24.02.20_Inlet'!D148</f>
        <v>45342</v>
      </c>
      <c r="D158" s="216"/>
      <c r="E158" s="59">
        <f>'[1]24.02.20_Inlet'!E148</f>
        <v>0.5335185185185185</v>
      </c>
      <c r="F158" s="58" t="s">
        <v>1</v>
      </c>
      <c r="G158" s="60">
        <v>2.6674275006692244E-3</v>
      </c>
      <c r="H158" s="61">
        <v>0.2641</v>
      </c>
      <c r="I158" s="62">
        <f t="shared" si="2"/>
        <v>7.0446760292674213E-4</v>
      </c>
    </row>
    <row r="159" spans="2:9">
      <c r="B159" s="58">
        <v>138</v>
      </c>
      <c r="C159" s="216">
        <f>'[1]24.02.20_Inlet'!D149</f>
        <v>45342</v>
      </c>
      <c r="D159" s="216"/>
      <c r="E159" s="59">
        <f>'[1]24.02.20_Inlet'!E149</f>
        <v>0.53421296296296295</v>
      </c>
      <c r="F159" s="58" t="s">
        <v>1</v>
      </c>
      <c r="G159" s="60">
        <v>2.6616561077897737E-3</v>
      </c>
      <c r="H159" s="61">
        <v>0.2631</v>
      </c>
      <c r="I159" s="62">
        <f t="shared" si="2"/>
        <v>7.0028172195948945E-4</v>
      </c>
    </row>
    <row r="160" spans="2:9">
      <c r="B160" s="58">
        <v>139</v>
      </c>
      <c r="C160" s="216">
        <f>'[1]24.02.20_Inlet'!D150</f>
        <v>45342</v>
      </c>
      <c r="D160" s="216"/>
      <c r="E160" s="59">
        <f>'[1]24.02.20_Inlet'!E150</f>
        <v>0.53490740740740739</v>
      </c>
      <c r="F160" s="58" t="s">
        <v>1</v>
      </c>
      <c r="G160" s="60">
        <v>2.6768930132952617E-3</v>
      </c>
      <c r="H160" s="61">
        <v>0.26480000000000004</v>
      </c>
      <c r="I160" s="62">
        <f t="shared" si="2"/>
        <v>7.0884126992058543E-4</v>
      </c>
    </row>
    <row r="161" spans="2:9">
      <c r="B161" s="58">
        <v>140</v>
      </c>
      <c r="C161" s="216">
        <f>'[1]24.02.20_Inlet'!D151</f>
        <v>45342</v>
      </c>
      <c r="D161" s="216"/>
      <c r="E161" s="59">
        <f>'[1]24.02.20_Inlet'!E151</f>
        <v>0.53560185185185183</v>
      </c>
      <c r="F161" s="58" t="s">
        <v>1</v>
      </c>
      <c r="G161" s="60">
        <v>2.6798001249219235E-3</v>
      </c>
      <c r="H161" s="61">
        <v>0.26300000000000001</v>
      </c>
      <c r="I161" s="62">
        <f t="shared" si="2"/>
        <v>7.0478743285446593E-4</v>
      </c>
    </row>
    <row r="162" spans="2:9">
      <c r="B162" s="58">
        <v>141</v>
      </c>
      <c r="C162" s="216">
        <f>'[1]24.02.20_Inlet'!D152</f>
        <v>45342</v>
      </c>
      <c r="D162" s="216"/>
      <c r="E162" s="59">
        <f>'[1]24.02.20_Inlet'!E152</f>
        <v>0.53629629629629627</v>
      </c>
      <c r="F162" s="58" t="s">
        <v>1</v>
      </c>
      <c r="G162" s="60">
        <v>2.6543053448737394E-3</v>
      </c>
      <c r="H162" s="61">
        <v>0.26369999999999999</v>
      </c>
      <c r="I162" s="62">
        <f t="shared" si="2"/>
        <v>6.9994031944320509E-4</v>
      </c>
    </row>
    <row r="163" spans="2:9">
      <c r="B163" s="58">
        <v>142</v>
      </c>
      <c r="C163" s="216">
        <f>'[1]24.02.20_Inlet'!D153</f>
        <v>45342</v>
      </c>
      <c r="D163" s="216"/>
      <c r="E163" s="59">
        <f>'[1]24.02.20_Inlet'!E153</f>
        <v>0.53699074074074071</v>
      </c>
      <c r="F163" s="58" t="s">
        <v>1</v>
      </c>
      <c r="G163" s="60">
        <v>2.6446738645489426E-3</v>
      </c>
      <c r="H163" s="61">
        <v>0.26390000000000002</v>
      </c>
      <c r="I163" s="62">
        <f t="shared" si="2"/>
        <v>6.9792943285446605E-4</v>
      </c>
    </row>
    <row r="164" spans="2:9">
      <c r="B164" s="58">
        <v>143</v>
      </c>
      <c r="C164" s="216">
        <f>'[1]24.02.20_Inlet'!D154</f>
        <v>45342</v>
      </c>
      <c r="D164" s="216"/>
      <c r="E164" s="59">
        <f>'[1]24.02.20_Inlet'!E154</f>
        <v>0.53768518518518515</v>
      </c>
      <c r="F164" s="58" t="s">
        <v>1</v>
      </c>
      <c r="G164" s="60">
        <v>2.6473454091193002E-3</v>
      </c>
      <c r="H164" s="61">
        <v>0.26300000000000001</v>
      </c>
      <c r="I164" s="62">
        <f t="shared" si="2"/>
        <v>6.96251842598376E-4</v>
      </c>
    </row>
    <row r="165" spans="2:9">
      <c r="B165" s="58">
        <v>144</v>
      </c>
      <c r="C165" s="216">
        <f>'[1]24.02.20_Inlet'!D155</f>
        <v>45342</v>
      </c>
      <c r="D165" s="216"/>
      <c r="E165" s="59">
        <f>'[1]24.02.20_Inlet'!E155</f>
        <v>0.5383796296296296</v>
      </c>
      <c r="F165" s="58" t="s">
        <v>1</v>
      </c>
      <c r="G165" s="60">
        <v>2.6456803783349689E-3</v>
      </c>
      <c r="H165" s="61">
        <v>0.2631</v>
      </c>
      <c r="I165" s="62">
        <f t="shared" si="2"/>
        <v>6.9607850753993037E-4</v>
      </c>
    </row>
    <row r="166" spans="2:9">
      <c r="B166" s="58">
        <v>145</v>
      </c>
      <c r="C166" s="216">
        <f>'[1]24.02.20_Inlet'!D156</f>
        <v>45342</v>
      </c>
      <c r="D166" s="216"/>
      <c r="E166" s="59">
        <f>'[1]24.02.20_Inlet'!E156</f>
        <v>0.53907407407407404</v>
      </c>
      <c r="F166" s="58" t="s">
        <v>1</v>
      </c>
      <c r="G166" s="60">
        <v>2.649224591772999E-3</v>
      </c>
      <c r="H166" s="61">
        <v>0.26319999999999999</v>
      </c>
      <c r="I166" s="62">
        <f t="shared" si="2"/>
        <v>6.9727591255465328E-4</v>
      </c>
    </row>
    <row r="167" spans="2:9">
      <c r="B167" s="58">
        <v>146</v>
      </c>
      <c r="C167" s="216">
        <f>'[1]24.02.20_Inlet'!D157</f>
        <v>45342</v>
      </c>
      <c r="D167" s="216"/>
      <c r="E167" s="59">
        <f>'[1]24.02.20_Inlet'!E157</f>
        <v>0.53976851851851848</v>
      </c>
      <c r="F167" s="58" t="s">
        <v>1</v>
      </c>
      <c r="G167" s="60">
        <v>2.6407977157133933E-3</v>
      </c>
      <c r="H167" s="61">
        <v>0.2641</v>
      </c>
      <c r="I167" s="62">
        <f t="shared" si="2"/>
        <v>6.9743467671990714E-4</v>
      </c>
    </row>
    <row r="168" spans="2:9">
      <c r="B168" s="58">
        <v>147</v>
      </c>
      <c r="C168" s="216">
        <f>'[1]24.02.20_Inlet'!D158</f>
        <v>45342</v>
      </c>
      <c r="D168" s="216"/>
      <c r="E168" s="59">
        <f>'[1]24.02.20_Inlet'!E158</f>
        <v>0.54046296296296292</v>
      </c>
      <c r="F168" s="58" t="s">
        <v>1</v>
      </c>
      <c r="G168" s="60">
        <v>2.6450004461497281E-3</v>
      </c>
      <c r="H168" s="61">
        <v>0.26319999999999999</v>
      </c>
      <c r="I168" s="62">
        <f t="shared" si="2"/>
        <v>6.9616411742660835E-4</v>
      </c>
    </row>
    <row r="169" spans="2:9">
      <c r="B169" s="58">
        <v>148</v>
      </c>
      <c r="C169" s="216">
        <f>'[1]24.02.20_Inlet'!D159</f>
        <v>45342</v>
      </c>
      <c r="D169" s="216"/>
      <c r="E169" s="59">
        <f>'[1]24.02.20_Inlet'!E159</f>
        <v>0.54115740740740736</v>
      </c>
      <c r="F169" s="58" t="s">
        <v>1</v>
      </c>
      <c r="G169" s="60">
        <v>2.6493102525207454E-3</v>
      </c>
      <c r="H169" s="61">
        <v>0.2641</v>
      </c>
      <c r="I169" s="62">
        <f t="shared" si="2"/>
        <v>6.9968283769072882E-4</v>
      </c>
    </row>
    <row r="170" spans="2:9">
      <c r="B170" s="58">
        <v>149</v>
      </c>
      <c r="C170" s="216">
        <f>'[1]24.02.20_Inlet'!D160</f>
        <v>45342</v>
      </c>
      <c r="D170" s="216"/>
      <c r="E170" s="59">
        <f>'[1]24.02.20_Inlet'!E160</f>
        <v>0.54185185185185181</v>
      </c>
      <c r="F170" s="58" t="s">
        <v>1</v>
      </c>
      <c r="G170" s="60">
        <v>2.6678290354242881E-3</v>
      </c>
      <c r="H170" s="61">
        <v>0.2641</v>
      </c>
      <c r="I170" s="62">
        <f t="shared" si="2"/>
        <v>7.0457364825555449E-4</v>
      </c>
    </row>
    <row r="171" spans="2:9">
      <c r="B171" s="58">
        <v>150</v>
      </c>
      <c r="C171" s="216">
        <f>'[1]24.02.20_Inlet'!D161</f>
        <v>45342</v>
      </c>
      <c r="D171" s="216"/>
      <c r="E171" s="59">
        <f>'[1]24.02.20_Inlet'!E161</f>
        <v>0.54254629629629625</v>
      </c>
      <c r="F171" s="58" t="s">
        <v>1</v>
      </c>
      <c r="G171" s="60">
        <v>2.6572606406710091E-3</v>
      </c>
      <c r="H171" s="61">
        <v>0.26430000000000003</v>
      </c>
      <c r="I171" s="62">
        <f t="shared" si="2"/>
        <v>7.0231398732934782E-4</v>
      </c>
    </row>
    <row r="172" spans="2:9">
      <c r="B172" s="58">
        <v>151</v>
      </c>
      <c r="C172" s="216">
        <f>'[1]24.02.20_Inlet'!D162</f>
        <v>45342</v>
      </c>
      <c r="D172" s="216"/>
      <c r="E172" s="59">
        <f>'[1]24.02.20_Inlet'!E162</f>
        <v>0.54324074074074069</v>
      </c>
      <c r="F172" s="58" t="s">
        <v>1</v>
      </c>
      <c r="G172" s="60">
        <v>2.6510020522887479E-3</v>
      </c>
      <c r="H172" s="61">
        <v>0.2631</v>
      </c>
      <c r="I172" s="62">
        <f t="shared" si="2"/>
        <v>6.9747863995716958E-4</v>
      </c>
    </row>
    <row r="173" spans="2:9">
      <c r="B173" s="58">
        <v>152</v>
      </c>
      <c r="C173" s="216">
        <f>'[1]24.02.20_Inlet'!D163</f>
        <v>45342</v>
      </c>
      <c r="D173" s="216"/>
      <c r="E173" s="59">
        <f>'[1]24.02.20_Inlet'!E163</f>
        <v>0.54393518518518513</v>
      </c>
      <c r="F173" s="58" t="s">
        <v>1</v>
      </c>
      <c r="G173" s="60">
        <v>2.6525921299188006E-3</v>
      </c>
      <c r="H173" s="61">
        <v>0.26319999999999999</v>
      </c>
      <c r="I173" s="62">
        <f t="shared" si="2"/>
        <v>6.9816224859462828E-4</v>
      </c>
    </row>
    <row r="174" spans="2:9">
      <c r="B174" s="58">
        <v>153</v>
      </c>
      <c r="C174" s="216">
        <f>'[1]24.02.20_Inlet'!D164</f>
        <v>45342</v>
      </c>
      <c r="D174" s="216"/>
      <c r="E174" s="59">
        <f>'[1]24.02.20_Inlet'!E164</f>
        <v>0.54462962962962957</v>
      </c>
      <c r="F174" s="58" t="s">
        <v>1</v>
      </c>
      <c r="G174" s="60">
        <v>2.6594396359418222E-3</v>
      </c>
      <c r="H174" s="61">
        <v>0.2631</v>
      </c>
      <c r="I174" s="62">
        <f t="shared" si="2"/>
        <v>6.9969856821629347E-4</v>
      </c>
    </row>
    <row r="175" spans="2:9">
      <c r="B175" s="58">
        <v>154</v>
      </c>
      <c r="C175" s="217">
        <f>'[1]24.02.20_Inlet'!D165</f>
        <v>45342</v>
      </c>
      <c r="D175" s="218"/>
      <c r="E175" s="59">
        <f>'[1]24.02.20_Inlet'!E165</f>
        <v>0.54532407407407413</v>
      </c>
      <c r="F175" s="58" t="s">
        <v>1</v>
      </c>
      <c r="G175" s="60">
        <v>0</v>
      </c>
      <c r="H175" s="61">
        <v>0.26419999999999999</v>
      </c>
      <c r="I175" s="62">
        <f t="shared" si="2"/>
        <v>0</v>
      </c>
    </row>
    <row r="176" spans="2:9">
      <c r="B176" s="58">
        <v>155</v>
      </c>
      <c r="C176" s="216">
        <f>'[1]24.02.20_Inlet'!D166</f>
        <v>45342</v>
      </c>
      <c r="D176" s="216"/>
      <c r="E176" s="59">
        <f>'[1]24.02.20_Inlet'!E166</f>
        <v>0.54601851851851857</v>
      </c>
      <c r="F176" s="58" t="s">
        <v>1</v>
      </c>
      <c r="G176" s="60">
        <v>2.6590220397965554E-3</v>
      </c>
      <c r="H176" s="61">
        <v>0.26380000000000003</v>
      </c>
      <c r="I176" s="62">
        <f t="shared" si="2"/>
        <v>7.0145001409833139E-4</v>
      </c>
    </row>
    <row r="177" spans="2:9">
      <c r="B177" s="58">
        <v>156</v>
      </c>
      <c r="C177" s="216">
        <f>'[1]24.02.20_Inlet'!D167</f>
        <v>45342</v>
      </c>
      <c r="D177" s="216"/>
      <c r="E177" s="59">
        <f>'[1]24.02.20_Inlet'!E167</f>
        <v>0.54671296296296301</v>
      </c>
      <c r="F177" s="58" t="s">
        <v>1</v>
      </c>
      <c r="G177" s="60">
        <v>2.6529294191130538E-3</v>
      </c>
      <c r="H177" s="61">
        <v>0.26300000000000001</v>
      </c>
      <c r="I177" s="62">
        <f t="shared" si="2"/>
        <v>6.9772043722673321E-4</v>
      </c>
    </row>
    <row r="178" spans="2:9">
      <c r="B178" s="58">
        <v>157</v>
      </c>
      <c r="C178" s="216">
        <f>'[1]24.02.20_Inlet'!D168</f>
        <v>45342</v>
      </c>
      <c r="D178" s="216"/>
      <c r="E178" s="59">
        <f>'[1]24.02.20_Inlet'!E168</f>
        <v>0.54740740740740745</v>
      </c>
      <c r="F178" s="58" t="s">
        <v>1</v>
      </c>
      <c r="G178" s="60">
        <v>2.6439136254126881E-3</v>
      </c>
      <c r="H178" s="61">
        <v>0.2631</v>
      </c>
      <c r="I178" s="62">
        <f t="shared" si="2"/>
        <v>6.956136748460782E-4</v>
      </c>
    </row>
    <row r="179" spans="2:9">
      <c r="B179" s="58">
        <v>158</v>
      </c>
      <c r="C179" s="216">
        <f>'[1]24.02.20_Inlet'!D169</f>
        <v>45342</v>
      </c>
      <c r="D179" s="216"/>
      <c r="E179" s="59">
        <f>'[1]24.02.20_Inlet'!E169</f>
        <v>0.5481018518518519</v>
      </c>
      <c r="F179" s="58" t="s">
        <v>1</v>
      </c>
      <c r="G179" s="60">
        <v>2.6516659230837866E-3</v>
      </c>
      <c r="H179" s="61">
        <v>0.2631</v>
      </c>
      <c r="I179" s="62">
        <f t="shared" si="2"/>
        <v>6.9765330436334422E-4</v>
      </c>
    </row>
    <row r="180" spans="2:9">
      <c r="B180" s="58">
        <v>159</v>
      </c>
      <c r="C180" s="216">
        <f>'[1]24.02.20_Inlet'!D170</f>
        <v>45342</v>
      </c>
      <c r="D180" s="216"/>
      <c r="E180" s="59">
        <f>'[1]24.02.20_Inlet'!E170</f>
        <v>0.54879629629629634</v>
      </c>
      <c r="F180" s="58" t="s">
        <v>1</v>
      </c>
      <c r="G180" s="60">
        <v>2.6512215579548495E-3</v>
      </c>
      <c r="H180" s="61">
        <v>0.26419999999999999</v>
      </c>
      <c r="I180" s="62">
        <f t="shared" si="2"/>
        <v>7.0045273561167125E-4</v>
      </c>
    </row>
    <row r="181" spans="2:9">
      <c r="B181" s="58">
        <v>160</v>
      </c>
      <c r="C181" s="216">
        <f>'[1]24.02.20_Inlet'!D171</f>
        <v>45342</v>
      </c>
      <c r="D181" s="216"/>
      <c r="E181" s="59">
        <f>'[1]24.02.20_Inlet'!E171</f>
        <v>0.54949074074074078</v>
      </c>
      <c r="F181" s="58" t="s">
        <v>1</v>
      </c>
      <c r="G181" s="60">
        <v>2.6512697421254574E-3</v>
      </c>
      <c r="H181" s="61">
        <v>0.2631</v>
      </c>
      <c r="I181" s="62">
        <f t="shared" si="2"/>
        <v>6.9754906915320779E-4</v>
      </c>
    </row>
    <row r="182" spans="2:9">
      <c r="B182" s="58">
        <v>161</v>
      </c>
      <c r="C182" s="216">
        <f>'[1]24.02.20_Inlet'!D172</f>
        <v>45342</v>
      </c>
      <c r="D182" s="216"/>
      <c r="E182" s="59">
        <f>'[1]24.02.20_Inlet'!E172</f>
        <v>0.55018518518518522</v>
      </c>
      <c r="F182" s="58" t="s">
        <v>1</v>
      </c>
      <c r="G182" s="60">
        <v>2.6494387436423661E-3</v>
      </c>
      <c r="H182" s="61">
        <v>0.2631</v>
      </c>
      <c r="I182" s="62">
        <f t="shared" si="2"/>
        <v>6.9706733345230656E-4</v>
      </c>
    </row>
    <row r="183" spans="2:9">
      <c r="B183" s="58">
        <v>162</v>
      </c>
      <c r="C183" s="216">
        <f>'[1]24.02.20_Inlet'!D173</f>
        <v>45342</v>
      </c>
      <c r="D183" s="216"/>
      <c r="E183" s="59">
        <f>'[1]24.02.20_Inlet'!E173</f>
        <v>0.55087962962962966</v>
      </c>
      <c r="F183" s="58" t="s">
        <v>1</v>
      </c>
      <c r="G183" s="60">
        <v>2.6506112251271524E-3</v>
      </c>
      <c r="H183" s="61">
        <v>0.26319999999999999</v>
      </c>
      <c r="I183" s="62">
        <f t="shared" si="2"/>
        <v>6.9764087445346647E-4</v>
      </c>
    </row>
    <row r="184" spans="2:9">
      <c r="B184" s="58">
        <v>163</v>
      </c>
      <c r="C184" s="216">
        <f>'[1]24.02.20_Inlet'!D174</f>
        <v>45342</v>
      </c>
      <c r="D184" s="216"/>
      <c r="E184" s="59">
        <f>'[1]24.02.20_Inlet'!E174</f>
        <v>0.55157407407407411</v>
      </c>
      <c r="F184" s="58" t="s">
        <v>1</v>
      </c>
      <c r="G184" s="60">
        <v>2.6476559293298826E-3</v>
      </c>
      <c r="H184" s="61">
        <v>0.26400000000000001</v>
      </c>
      <c r="I184" s="62">
        <f t="shared" si="2"/>
        <v>6.9898116534308904E-4</v>
      </c>
    </row>
    <row r="185" spans="2:9">
      <c r="B185" s="58">
        <v>164</v>
      </c>
      <c r="C185" s="216">
        <f>'[1]24.02.20_Inlet'!D175</f>
        <v>45342</v>
      </c>
      <c r="D185" s="216"/>
      <c r="E185" s="59">
        <f>'[1]24.02.20_Inlet'!E175</f>
        <v>0.55226851851851855</v>
      </c>
      <c r="F185" s="58" t="s">
        <v>1</v>
      </c>
      <c r="G185" s="60">
        <v>2.6500811992504684E-3</v>
      </c>
      <c r="H185" s="61">
        <v>0.26490000000000002</v>
      </c>
      <c r="I185" s="62">
        <f t="shared" si="2"/>
        <v>7.020065096814492E-4</v>
      </c>
    </row>
    <row r="186" spans="2:9">
      <c r="B186" s="58">
        <v>165</v>
      </c>
      <c r="C186" s="216">
        <f>'[1]24.02.20_Inlet'!D176</f>
        <v>45342</v>
      </c>
      <c r="D186" s="216"/>
      <c r="E186" s="59">
        <f>'[1]24.02.20_Inlet'!E176</f>
        <v>0.55296296296296299</v>
      </c>
      <c r="F186" s="58" t="s">
        <v>1</v>
      </c>
      <c r="G186" s="60">
        <v>2.6639368251985362E-3</v>
      </c>
      <c r="H186" s="61">
        <v>0.26300000000000001</v>
      </c>
      <c r="I186" s="62">
        <f t="shared" si="2"/>
        <v>7.0061538502721511E-4</v>
      </c>
    </row>
    <row r="187" spans="2:9">
      <c r="B187" s="58">
        <v>166</v>
      </c>
      <c r="C187" s="216">
        <f>'[1]24.02.20_Inlet'!D177</f>
        <v>45342</v>
      </c>
      <c r="D187" s="216"/>
      <c r="E187" s="59">
        <f>'[1]24.02.20_Inlet'!E177</f>
        <v>0.55365740740740743</v>
      </c>
      <c r="F187" s="58" t="s">
        <v>1</v>
      </c>
      <c r="G187" s="60">
        <v>2.6547711251896137E-3</v>
      </c>
      <c r="H187" s="61">
        <v>0.26319999999999999</v>
      </c>
      <c r="I187" s="62">
        <f t="shared" si="2"/>
        <v>6.9873576014990626E-4</v>
      </c>
    </row>
    <row r="188" spans="2:9">
      <c r="B188" s="58">
        <v>167</v>
      </c>
      <c r="C188" s="216">
        <f>'[1]24.02.20_Inlet'!D178</f>
        <v>45342</v>
      </c>
      <c r="D188" s="216"/>
      <c r="E188" s="59">
        <f>'[1]24.02.20_Inlet'!E178</f>
        <v>0.55435185185185187</v>
      </c>
      <c r="F188" s="58" t="s">
        <v>1</v>
      </c>
      <c r="G188" s="60">
        <v>2.6589577942357457E-3</v>
      </c>
      <c r="H188" s="61">
        <v>0.26329999999999998</v>
      </c>
      <c r="I188" s="62">
        <f t="shared" si="2"/>
        <v>7.0010358722227177E-4</v>
      </c>
    </row>
    <row r="189" spans="2:9">
      <c r="B189" s="58">
        <v>168</v>
      </c>
      <c r="C189" s="216">
        <f>'[1]24.02.20_Inlet'!D179</f>
        <v>45342</v>
      </c>
      <c r="D189" s="216"/>
      <c r="E189" s="59">
        <f>'[1]24.02.20_Inlet'!E179</f>
        <v>0.55504629629629632</v>
      </c>
      <c r="F189" s="58" t="s">
        <v>1</v>
      </c>
      <c r="G189" s="60">
        <v>2.6553814580173103E-3</v>
      </c>
      <c r="H189" s="61">
        <v>0.26319999999999999</v>
      </c>
      <c r="I189" s="62">
        <f t="shared" si="2"/>
        <v>6.98896399750156E-4</v>
      </c>
    </row>
    <row r="190" spans="2:9">
      <c r="B190" s="58">
        <v>169</v>
      </c>
      <c r="C190" s="216">
        <f>'[1]24.02.20_Inlet'!D180</f>
        <v>45342</v>
      </c>
      <c r="D190" s="216"/>
      <c r="E190" s="59">
        <f>'[1]24.02.20_Inlet'!E180</f>
        <v>0.55574074074074076</v>
      </c>
      <c r="F190" s="58" t="s">
        <v>1</v>
      </c>
      <c r="G190" s="60">
        <v>2.6621968412599262E-3</v>
      </c>
      <c r="H190" s="61">
        <v>0.26319999999999999</v>
      </c>
      <c r="I190" s="62">
        <f t="shared" si="2"/>
        <v>7.0069020861961259E-4</v>
      </c>
    </row>
    <row r="191" spans="2:9">
      <c r="B191" s="58">
        <v>170</v>
      </c>
      <c r="C191" s="216">
        <f>'[1]24.02.20_Inlet'!D181</f>
        <v>45342</v>
      </c>
      <c r="D191" s="216"/>
      <c r="E191" s="59">
        <f>'[1]24.02.20_Inlet'!E181</f>
        <v>0.5564351851851852</v>
      </c>
      <c r="F191" s="58" t="s">
        <v>1</v>
      </c>
      <c r="G191" s="60">
        <v>2.6476719907200853E-3</v>
      </c>
      <c r="H191" s="61">
        <v>0.26319999999999999</v>
      </c>
      <c r="I191" s="62">
        <f t="shared" si="2"/>
        <v>6.9686726795752639E-4</v>
      </c>
    </row>
    <row r="192" spans="2:9">
      <c r="B192" s="58">
        <v>171</v>
      </c>
      <c r="C192" s="216">
        <f>'[1]24.02.20_Inlet'!D182</f>
        <v>45342</v>
      </c>
      <c r="D192" s="216"/>
      <c r="E192" s="59">
        <f>'[1]24.02.20_Inlet'!E182</f>
        <v>0.55712962962962964</v>
      </c>
      <c r="F192" s="58" t="s">
        <v>1</v>
      </c>
      <c r="G192" s="60">
        <v>2.651173373784242E-3</v>
      </c>
      <c r="H192" s="61">
        <v>0.26240000000000002</v>
      </c>
      <c r="I192" s="62">
        <f t="shared" si="2"/>
        <v>6.9566789328098517E-4</v>
      </c>
    </row>
    <row r="193" spans="2:9">
      <c r="B193" s="58">
        <v>172</v>
      </c>
      <c r="C193" s="216">
        <f>'[1]24.02.20_Inlet'!D183</f>
        <v>45342</v>
      </c>
      <c r="D193" s="216"/>
      <c r="E193" s="59">
        <f>'[1]24.02.20_Inlet'!E183</f>
        <v>0.55782407407407408</v>
      </c>
      <c r="F193" s="58" t="s">
        <v>1</v>
      </c>
      <c r="G193" s="60">
        <v>2.6555527795128048E-3</v>
      </c>
      <c r="H193" s="61">
        <v>0.2631</v>
      </c>
      <c r="I193" s="62">
        <f t="shared" si="2"/>
        <v>6.9867593628981895E-4</v>
      </c>
    </row>
    <row r="194" spans="2:9">
      <c r="B194" s="58">
        <v>173</v>
      </c>
      <c r="C194" s="216">
        <f>'[1]24.02.20_Inlet'!D184</f>
        <v>45342</v>
      </c>
      <c r="D194" s="216"/>
      <c r="E194" s="59">
        <f>'[1]24.02.20_Inlet'!E184</f>
        <v>0.55851851851851853</v>
      </c>
      <c r="F194" s="58" t="s">
        <v>1</v>
      </c>
      <c r="G194" s="60">
        <v>2.6445400196305874E-3</v>
      </c>
      <c r="H194" s="61">
        <v>0.26430000000000003</v>
      </c>
      <c r="I194" s="62">
        <f t="shared" si="2"/>
        <v>6.9895192718836434E-4</v>
      </c>
    </row>
    <row r="195" spans="2:9">
      <c r="B195" s="58">
        <v>174</v>
      </c>
      <c r="C195" s="216">
        <f>'[1]24.02.20_Inlet'!D185</f>
        <v>45342</v>
      </c>
      <c r="D195" s="216"/>
      <c r="E195" s="59">
        <f>'[1]24.02.20_Inlet'!E185</f>
        <v>0.55921296296296297</v>
      </c>
      <c r="F195" s="58" t="s">
        <v>1</v>
      </c>
      <c r="G195" s="60">
        <v>2.6507986080128491E-3</v>
      </c>
      <c r="H195" s="61">
        <v>0.2631</v>
      </c>
      <c r="I195" s="62">
        <f t="shared" si="2"/>
        <v>6.9742511376818064E-4</v>
      </c>
    </row>
    <row r="196" spans="2:9">
      <c r="B196" s="58">
        <v>175</v>
      </c>
      <c r="C196" s="216">
        <f>'[1]24.02.20_Inlet'!D186</f>
        <v>45342</v>
      </c>
      <c r="D196" s="216"/>
      <c r="E196" s="59">
        <f>'[1]24.02.20_Inlet'!E186</f>
        <v>0.55990740740740741</v>
      </c>
      <c r="F196" s="58" t="s">
        <v>1</v>
      </c>
      <c r="G196" s="60">
        <v>2.6514892477915585E-3</v>
      </c>
      <c r="H196" s="61">
        <v>0.26500000000000001</v>
      </c>
      <c r="I196" s="62">
        <f t="shared" si="2"/>
        <v>7.0264465066476305E-4</v>
      </c>
    </row>
    <row r="197" spans="2:9">
      <c r="B197" s="58">
        <v>176</v>
      </c>
      <c r="C197" s="216">
        <f>'[1]24.02.20_Inlet'!D187</f>
        <v>45342</v>
      </c>
      <c r="D197" s="216"/>
      <c r="E197" s="59">
        <f>'[1]24.02.20_Inlet'!E187</f>
        <v>0.56060185185185185</v>
      </c>
      <c r="F197" s="58" t="s">
        <v>1</v>
      </c>
      <c r="G197" s="60">
        <v>2.6470670116891227E-3</v>
      </c>
      <c r="H197" s="61">
        <v>0.26319999999999999</v>
      </c>
      <c r="I197" s="62">
        <f t="shared" si="2"/>
        <v>6.9670803747657706E-4</v>
      </c>
    </row>
    <row r="198" spans="2:9">
      <c r="B198" s="58">
        <v>177</v>
      </c>
      <c r="C198" s="216">
        <f>'[1]24.02.20_Inlet'!D188</f>
        <v>45342</v>
      </c>
      <c r="D198" s="216"/>
      <c r="E198" s="59">
        <f>'[1]24.02.20_Inlet'!E188</f>
        <v>0.56129629629629629</v>
      </c>
      <c r="F198" s="58" t="s">
        <v>1</v>
      </c>
      <c r="G198" s="60">
        <v>2.6497492638529489E-3</v>
      </c>
      <c r="H198" s="61">
        <v>0.26300000000000001</v>
      </c>
      <c r="I198" s="62">
        <f t="shared" si="2"/>
        <v>6.968840563933256E-4</v>
      </c>
    </row>
    <row r="199" spans="2:9">
      <c r="B199" s="58">
        <v>178</v>
      </c>
      <c r="C199" s="216">
        <f>'[1]24.02.20_Inlet'!D189</f>
        <v>45342</v>
      </c>
      <c r="D199" s="216"/>
      <c r="E199" s="59">
        <f>'[1]24.02.20_Inlet'!E189</f>
        <v>0.56199074074074074</v>
      </c>
      <c r="F199" s="58" t="s">
        <v>1</v>
      </c>
      <c r="G199" s="60">
        <v>2.6538342107611315E-3</v>
      </c>
      <c r="H199" s="61">
        <v>0.26500000000000001</v>
      </c>
      <c r="I199" s="62">
        <f t="shared" si="2"/>
        <v>7.0326606585169988E-4</v>
      </c>
    </row>
    <row r="200" spans="2:9">
      <c r="B200" s="58">
        <v>179</v>
      </c>
      <c r="C200" s="216">
        <f>'[1]24.02.20_Inlet'!D190</f>
        <v>45342</v>
      </c>
      <c r="D200" s="216"/>
      <c r="E200" s="59">
        <f>'[1]24.02.20_Inlet'!E190</f>
        <v>0.56268518518518518</v>
      </c>
      <c r="F200" s="58" t="s">
        <v>1</v>
      </c>
      <c r="G200" s="60">
        <v>2.6417185687516729E-3</v>
      </c>
      <c r="H200" s="61">
        <v>0.26400000000000001</v>
      </c>
      <c r="I200" s="62">
        <f t="shared" si="2"/>
        <v>6.9741370215044166E-4</v>
      </c>
    </row>
    <row r="201" spans="2:9">
      <c r="B201" s="58">
        <v>180</v>
      </c>
      <c r="C201" s="216">
        <f>'[1]24.02.20_Inlet'!D191</f>
        <v>45342</v>
      </c>
      <c r="D201" s="216"/>
      <c r="E201" s="59">
        <f>'[1]24.02.20_Inlet'!E191</f>
        <v>0.56337962962962962</v>
      </c>
      <c r="F201" s="58" t="s">
        <v>1</v>
      </c>
      <c r="G201" s="60">
        <v>2.6484268760596057E-3</v>
      </c>
      <c r="H201" s="61">
        <v>0.26430000000000003</v>
      </c>
      <c r="I201" s="62">
        <f t="shared" si="2"/>
        <v>6.9997922334255386E-4</v>
      </c>
    </row>
    <row r="202" spans="2:9">
      <c r="B202" s="58">
        <v>181</v>
      </c>
      <c r="C202" s="216">
        <f>'[1]24.02.20_Inlet'!D192</f>
        <v>45342</v>
      </c>
      <c r="D202" s="216"/>
      <c r="E202" s="59">
        <f>'[1]24.02.20_Inlet'!E192</f>
        <v>0.56407407407407406</v>
      </c>
      <c r="F202" s="58" t="s">
        <v>1</v>
      </c>
      <c r="G202" s="60">
        <v>2.6553546890336396E-3</v>
      </c>
      <c r="H202" s="61">
        <v>0.26419999999999999</v>
      </c>
      <c r="I202" s="62">
        <f t="shared" si="2"/>
        <v>7.0154470884268758E-4</v>
      </c>
    </row>
    <row r="203" spans="2:9">
      <c r="B203" s="58">
        <v>182</v>
      </c>
      <c r="C203" s="216">
        <f>'[1]24.02.20_Inlet'!D193</f>
        <v>45342</v>
      </c>
      <c r="D203" s="216"/>
      <c r="E203" s="59">
        <f>'[1]24.02.20_Inlet'!E193</f>
        <v>0.5647685185185185</v>
      </c>
      <c r="F203" s="58" t="s">
        <v>1</v>
      </c>
      <c r="G203" s="60">
        <v>2.6462532345855267E-3</v>
      </c>
      <c r="H203" s="61">
        <v>0.26329999999999998</v>
      </c>
      <c r="I203" s="62">
        <f t="shared" si="2"/>
        <v>6.9675847666636915E-4</v>
      </c>
    </row>
    <row r="204" spans="2:9">
      <c r="B204" s="58">
        <v>183</v>
      </c>
      <c r="C204" s="216">
        <f>'[1]24.02.20_Inlet'!D194</f>
        <v>45342</v>
      </c>
      <c r="D204" s="216"/>
      <c r="E204" s="59">
        <f>'[1]24.02.20_Inlet'!E194</f>
        <v>0.56546296296296295</v>
      </c>
      <c r="F204" s="58" t="s">
        <v>1</v>
      </c>
      <c r="G204" s="60">
        <v>2.6439243330061567E-3</v>
      </c>
      <c r="H204" s="61">
        <v>0.26390000000000002</v>
      </c>
      <c r="I204" s="62">
        <f t="shared" si="2"/>
        <v>6.9773163148032478E-4</v>
      </c>
    </row>
    <row r="205" spans="2:9">
      <c r="B205" s="58">
        <v>184</v>
      </c>
      <c r="C205" s="216">
        <f>'[1]24.02.20_Inlet'!D195</f>
        <v>45342</v>
      </c>
      <c r="D205" s="216"/>
      <c r="E205" s="59">
        <f>'[1]24.02.20_Inlet'!E195</f>
        <v>0.56615740740740739</v>
      </c>
      <c r="F205" s="58" t="s">
        <v>1</v>
      </c>
      <c r="G205" s="60">
        <v>2.6535236905505487E-3</v>
      </c>
      <c r="H205" s="61">
        <v>0.26319999999999999</v>
      </c>
      <c r="I205" s="62">
        <f t="shared" si="2"/>
        <v>6.984074353529044E-4</v>
      </c>
    </row>
    <row r="206" spans="2:9">
      <c r="B206" s="58">
        <v>185</v>
      </c>
      <c r="C206" s="216">
        <f>'[1]24.02.20_Inlet'!D196</f>
        <v>45342</v>
      </c>
      <c r="D206" s="216"/>
      <c r="E206" s="59">
        <f>'[1]24.02.20_Inlet'!E196</f>
        <v>0.56685185185185183</v>
      </c>
      <c r="F206" s="58" t="s">
        <v>1</v>
      </c>
      <c r="G206" s="60">
        <v>2.6513714642634064E-3</v>
      </c>
      <c r="H206" s="61">
        <v>0.26419999999999999</v>
      </c>
      <c r="I206" s="62">
        <f t="shared" si="2"/>
        <v>7.004923408583919E-4</v>
      </c>
    </row>
    <row r="207" spans="2:9">
      <c r="B207" s="58">
        <v>186</v>
      </c>
      <c r="C207" s="216">
        <f>'[1]24.02.20_Inlet'!D197</f>
        <v>45342</v>
      </c>
      <c r="D207" s="216"/>
      <c r="E207" s="59">
        <f>'[1]24.02.20_Inlet'!E197</f>
        <v>0.56754629629629627</v>
      </c>
      <c r="F207" s="58" t="s">
        <v>1</v>
      </c>
      <c r="G207" s="60">
        <v>2.6497760328366197E-3</v>
      </c>
      <c r="H207" s="61">
        <v>0.26319999999999999</v>
      </c>
      <c r="I207" s="62">
        <f t="shared" si="2"/>
        <v>6.9742105184259829E-4</v>
      </c>
    </row>
    <row r="208" spans="2:9">
      <c r="B208" s="58">
        <v>187</v>
      </c>
      <c r="C208" s="216">
        <f>'[1]24.02.20_Inlet'!D198</f>
        <v>45342</v>
      </c>
      <c r="D208" s="216"/>
      <c r="E208" s="59">
        <f>'[1]24.02.20_Inlet'!E198</f>
        <v>0.56824074074074071</v>
      </c>
      <c r="F208" s="58" t="s">
        <v>1</v>
      </c>
      <c r="G208" s="60">
        <v>2.6505630409565449E-3</v>
      </c>
      <c r="H208" s="61">
        <v>0.26350000000000001</v>
      </c>
      <c r="I208" s="62">
        <f t="shared" si="2"/>
        <v>6.9842336129204965E-4</v>
      </c>
    </row>
    <row r="209" spans="2:9">
      <c r="B209" s="58">
        <v>188</v>
      </c>
      <c r="C209" s="216">
        <f>'[1]24.02.20_Inlet'!D199</f>
        <v>45342</v>
      </c>
      <c r="D209" s="216"/>
      <c r="E209" s="59">
        <f>'[1]24.02.20_Inlet'!E199</f>
        <v>0.56893518518518515</v>
      </c>
      <c r="F209" s="58" t="s">
        <v>1</v>
      </c>
      <c r="G209" s="60">
        <v>2.6512590345319888E-3</v>
      </c>
      <c r="H209" s="61">
        <v>0.26339999999999997</v>
      </c>
      <c r="I209" s="62">
        <f t="shared" si="2"/>
        <v>6.9834162969572579E-4</v>
      </c>
    </row>
    <row r="210" spans="2:9">
      <c r="B210" s="58">
        <v>189</v>
      </c>
      <c r="C210" s="216">
        <f>'[1]24.02.20_Inlet'!D200</f>
        <v>45342</v>
      </c>
      <c r="D210" s="216"/>
      <c r="E210" s="59">
        <f>'[1]24.02.20_Inlet'!E200</f>
        <v>0.5696296296296296</v>
      </c>
      <c r="F210" s="58" t="s">
        <v>1</v>
      </c>
      <c r="G210" s="60">
        <v>2.6466440617471223E-3</v>
      </c>
      <c r="H210" s="61">
        <v>0.26329999999999998</v>
      </c>
      <c r="I210" s="62">
        <f t="shared" si="2"/>
        <v>6.968613814580172E-4</v>
      </c>
    </row>
    <row r="211" spans="2:9">
      <c r="B211" s="58">
        <v>190</v>
      </c>
      <c r="C211" s="216">
        <f>'[1]24.02.20_Inlet'!D201</f>
        <v>45342</v>
      </c>
      <c r="D211" s="216"/>
      <c r="E211" s="59">
        <f>'[1]24.02.20_Inlet'!E201</f>
        <v>0.57032407407407404</v>
      </c>
      <c r="F211" s="58" t="s">
        <v>1</v>
      </c>
      <c r="G211" s="60">
        <v>2.6463442491300075E-3</v>
      </c>
      <c r="H211" s="61">
        <v>0.26519999999999999</v>
      </c>
      <c r="I211" s="62">
        <f t="shared" si="2"/>
        <v>7.0181049486927802E-4</v>
      </c>
    </row>
    <row r="212" spans="2:9">
      <c r="B212" s="58">
        <v>191</v>
      </c>
      <c r="C212" s="216">
        <f>'[1]24.02.20_Inlet'!D202</f>
        <v>45342</v>
      </c>
      <c r="D212" s="216"/>
      <c r="E212" s="59">
        <f>'[1]24.02.20_Inlet'!E202</f>
        <v>0.57101851851851848</v>
      </c>
      <c r="F212" s="58" t="s">
        <v>1</v>
      </c>
      <c r="G212" s="60">
        <v>2.6450861068974749E-3</v>
      </c>
      <c r="H212" s="61">
        <v>0.26329999999999998</v>
      </c>
      <c r="I212" s="62">
        <f t="shared" si="2"/>
        <v>6.9645117194610509E-4</v>
      </c>
    </row>
    <row r="213" spans="2:9">
      <c r="B213" s="58">
        <v>192</v>
      </c>
      <c r="C213" s="216">
        <f>'[1]24.02.20_Inlet'!D203</f>
        <v>45342</v>
      </c>
      <c r="D213" s="216"/>
      <c r="E213" s="59">
        <f>'[1]24.02.20_Inlet'!E203</f>
        <v>0.57171296296296292</v>
      </c>
      <c r="F213" s="58" t="s">
        <v>1</v>
      </c>
      <c r="G213" s="60">
        <v>2.6624377621129649E-3</v>
      </c>
      <c r="H213" s="61">
        <v>0.26329999999999998</v>
      </c>
      <c r="I213" s="62">
        <f t="shared" si="2"/>
        <v>7.0101986276434357E-4</v>
      </c>
    </row>
    <row r="214" spans="2:9">
      <c r="B214" s="58">
        <v>193</v>
      </c>
      <c r="C214" s="216">
        <f>'[1]24.02.20_Inlet'!D204</f>
        <v>45342</v>
      </c>
      <c r="D214" s="216"/>
      <c r="E214" s="59">
        <f>'[1]24.02.20_Inlet'!E204</f>
        <v>0.57240740740740736</v>
      </c>
      <c r="F214" s="58" t="s">
        <v>1</v>
      </c>
      <c r="G214" s="60">
        <v>2.6380726331756933E-3</v>
      </c>
      <c r="H214" s="61">
        <v>0.26419999999999999</v>
      </c>
      <c r="I214" s="62">
        <f t="shared" si="2"/>
        <v>6.9697878968501812E-4</v>
      </c>
    </row>
    <row r="215" spans="2:9">
      <c r="B215" s="58">
        <v>194</v>
      </c>
      <c r="C215" s="216">
        <f>'[1]24.02.20_Inlet'!D205</f>
        <v>45342</v>
      </c>
      <c r="D215" s="216"/>
      <c r="E215" s="59">
        <f>'[1]24.02.20_Inlet'!E205</f>
        <v>0.57310185185185181</v>
      </c>
      <c r="F215" s="58" t="s">
        <v>1</v>
      </c>
      <c r="G215" s="60">
        <v>2.6495993575443915E-3</v>
      </c>
      <c r="H215" s="61">
        <v>0.26340000000000002</v>
      </c>
      <c r="I215" s="62">
        <f t="shared" ref="I215:I278" si="3">G215*H215</f>
        <v>6.9790447077719279E-4</v>
      </c>
    </row>
    <row r="216" spans="2:9">
      <c r="B216" s="58">
        <v>195</v>
      </c>
      <c r="C216" s="216">
        <f>'[1]24.02.20_Inlet'!D206</f>
        <v>45342</v>
      </c>
      <c r="D216" s="216"/>
      <c r="E216" s="59">
        <f>'[1]24.02.20_Inlet'!E206</f>
        <v>0.57379629629629625</v>
      </c>
      <c r="F216" s="58" t="s">
        <v>1</v>
      </c>
      <c r="G216" s="60">
        <v>2.6504024270545194E-3</v>
      </c>
      <c r="H216" s="61">
        <v>0.2641</v>
      </c>
      <c r="I216" s="62">
        <f t="shared" si="3"/>
        <v>6.9997128098509855E-4</v>
      </c>
    </row>
    <row r="217" spans="2:9">
      <c r="B217" s="58">
        <v>196</v>
      </c>
      <c r="C217" s="216">
        <f>'[1]24.02.20_Inlet'!D207</f>
        <v>45342</v>
      </c>
      <c r="D217" s="216"/>
      <c r="E217" s="59">
        <f>'[1]24.02.20_Inlet'!E207</f>
        <v>0.57449074074074069</v>
      </c>
      <c r="F217" s="58" t="s">
        <v>1</v>
      </c>
      <c r="G217" s="60">
        <v>2.6557401623985006E-3</v>
      </c>
      <c r="H217" s="61">
        <v>0.26419999999999999</v>
      </c>
      <c r="I217" s="62">
        <f t="shared" si="3"/>
        <v>7.0164655090568381E-4</v>
      </c>
    </row>
    <row r="218" spans="2:9">
      <c r="B218" s="58">
        <v>197</v>
      </c>
      <c r="C218" s="216">
        <f>'[1]24.02.20_Inlet'!D208</f>
        <v>45342</v>
      </c>
      <c r="D218" s="216"/>
      <c r="E218" s="59">
        <f>'[1]24.02.20_Inlet'!E208</f>
        <v>0.57518518518518513</v>
      </c>
      <c r="F218" s="58" t="s">
        <v>1</v>
      </c>
      <c r="G218" s="60">
        <v>2.6480842330686176E-3</v>
      </c>
      <c r="H218" s="61">
        <v>0.26319999999999999</v>
      </c>
      <c r="I218" s="62">
        <f t="shared" si="3"/>
        <v>6.9697577014366007E-4</v>
      </c>
    </row>
    <row r="219" spans="2:9">
      <c r="B219" s="58">
        <v>198</v>
      </c>
      <c r="C219" s="216">
        <f>'[1]24.02.20_Inlet'!D209</f>
        <v>45342</v>
      </c>
      <c r="D219" s="216"/>
      <c r="E219" s="59">
        <f>'[1]24.02.20_Inlet'!E209</f>
        <v>0.57587962962962957</v>
      </c>
      <c r="F219" s="58" t="s">
        <v>1</v>
      </c>
      <c r="G219" s="60">
        <v>2.6437423039171941E-3</v>
      </c>
      <c r="H219" s="61">
        <v>0.2641</v>
      </c>
      <c r="I219" s="62">
        <f t="shared" si="3"/>
        <v>6.9821234246453094E-4</v>
      </c>
    </row>
    <row r="220" spans="2:9">
      <c r="B220" s="58">
        <v>199</v>
      </c>
      <c r="C220" s="216">
        <f>'[1]24.02.20_Inlet'!D210</f>
        <v>45342</v>
      </c>
      <c r="D220" s="216"/>
      <c r="E220" s="59">
        <f>'[1]24.02.20_Inlet'!E210</f>
        <v>0.57657407407407413</v>
      </c>
      <c r="F220" s="58" t="s">
        <v>1</v>
      </c>
      <c r="G220" s="60">
        <v>2.6434264299098772E-3</v>
      </c>
      <c r="H220" s="61">
        <v>0.26319999999999999</v>
      </c>
      <c r="I220" s="62">
        <f t="shared" si="3"/>
        <v>6.957498363522796E-4</v>
      </c>
    </row>
    <row r="221" spans="2:9">
      <c r="B221" s="58">
        <v>200</v>
      </c>
      <c r="C221" s="216">
        <f>'[1]24.02.20_Inlet'!D211</f>
        <v>45342</v>
      </c>
      <c r="D221" s="216"/>
      <c r="E221" s="59">
        <f>'[1]24.02.20_Inlet'!E211</f>
        <v>0.57726851851851857</v>
      </c>
      <c r="F221" s="58" t="s">
        <v>1</v>
      </c>
      <c r="G221" s="60">
        <v>2.6451824752386902E-3</v>
      </c>
      <c r="H221" s="61">
        <v>0.26319999999999999</v>
      </c>
      <c r="I221" s="62">
        <f t="shared" si="3"/>
        <v>6.9621202748282329E-4</v>
      </c>
    </row>
    <row r="222" spans="2:9">
      <c r="B222" s="58">
        <v>201</v>
      </c>
      <c r="C222" s="216">
        <f>'[1]24.02.20_Inlet'!D212</f>
        <v>45342</v>
      </c>
      <c r="D222" s="216"/>
      <c r="E222" s="59">
        <f>'[1]24.02.20_Inlet'!E212</f>
        <v>0.57796296296296301</v>
      </c>
      <c r="F222" s="58" t="s">
        <v>1</v>
      </c>
      <c r="G222" s="60">
        <v>2.6429552957972697E-3</v>
      </c>
      <c r="H222" s="61">
        <v>0.26450000000000001</v>
      </c>
      <c r="I222" s="62">
        <f t="shared" si="3"/>
        <v>6.9906167573837786E-4</v>
      </c>
    </row>
    <row r="223" spans="2:9">
      <c r="B223" s="58">
        <v>202</v>
      </c>
      <c r="C223" s="216">
        <f>'[1]24.02.20_Inlet'!D213</f>
        <v>45342</v>
      </c>
      <c r="D223" s="216"/>
      <c r="E223" s="59">
        <f>'[1]24.02.20_Inlet'!E213</f>
        <v>0.57865740740740745</v>
      </c>
      <c r="F223" s="58" t="s">
        <v>1</v>
      </c>
      <c r="G223" s="60">
        <v>2.6334255376104219E-3</v>
      </c>
      <c r="H223" s="61">
        <v>0.2631</v>
      </c>
      <c r="I223" s="62">
        <f t="shared" si="3"/>
        <v>6.9285425894530196E-4</v>
      </c>
    </row>
    <row r="224" spans="2:9">
      <c r="B224" s="58">
        <v>203</v>
      </c>
      <c r="C224" s="216">
        <f>'[1]24.02.20_Inlet'!D214</f>
        <v>45342</v>
      </c>
      <c r="D224" s="216"/>
      <c r="E224" s="59">
        <f>'[1]24.02.20_Inlet'!E214</f>
        <v>0.5793518518518519</v>
      </c>
      <c r="F224" s="58" t="s">
        <v>1</v>
      </c>
      <c r="G224" s="60">
        <v>2.6426233603997502E-3</v>
      </c>
      <c r="H224" s="61">
        <v>0.2631</v>
      </c>
      <c r="I224" s="62">
        <f t="shared" si="3"/>
        <v>6.9527420612117423E-4</v>
      </c>
    </row>
    <row r="225" spans="2:9">
      <c r="B225" s="58">
        <v>204</v>
      </c>
      <c r="C225" s="216">
        <f>'[1]24.02.20_Inlet'!D215</f>
        <v>45342</v>
      </c>
      <c r="D225" s="216"/>
      <c r="E225" s="59">
        <f>'[1]24.02.20_Inlet'!E215</f>
        <v>0.58004629629629634</v>
      </c>
      <c r="F225" s="58" t="s">
        <v>1</v>
      </c>
      <c r="G225" s="60">
        <v>2.642489515481395E-3</v>
      </c>
      <c r="H225" s="61">
        <v>0.2631</v>
      </c>
      <c r="I225" s="62">
        <f t="shared" si="3"/>
        <v>6.9523899152315507E-4</v>
      </c>
    </row>
    <row r="226" spans="2:9">
      <c r="B226" s="58">
        <v>205</v>
      </c>
      <c r="C226" s="216">
        <f>'[1]24.02.20_Inlet'!D216</f>
        <v>45342</v>
      </c>
      <c r="D226" s="216"/>
      <c r="E226" s="59">
        <f>'[1]24.02.20_Inlet'!E216</f>
        <v>0.58074074074074078</v>
      </c>
      <c r="F226" s="58" t="s">
        <v>1</v>
      </c>
      <c r="G226" s="60">
        <v>2.6518693673596859E-3</v>
      </c>
      <c r="H226" s="61">
        <v>0.2631</v>
      </c>
      <c r="I226" s="62">
        <f t="shared" si="3"/>
        <v>6.9770683055233337E-4</v>
      </c>
    </row>
    <row r="227" spans="2:9">
      <c r="B227" s="58">
        <v>206</v>
      </c>
      <c r="C227" s="216">
        <f>'[1]24.02.20_Inlet'!D217</f>
        <v>45342</v>
      </c>
      <c r="D227" s="216"/>
      <c r="E227" s="59">
        <f>'[1]24.02.20_Inlet'!E217</f>
        <v>0.58143518518518522</v>
      </c>
      <c r="F227" s="58" t="s">
        <v>1</v>
      </c>
      <c r="G227" s="60">
        <v>2.6421736414740785E-3</v>
      </c>
      <c r="H227" s="61">
        <v>0.26429999999999998</v>
      </c>
      <c r="I227" s="62">
        <f t="shared" si="3"/>
        <v>6.9832649344159887E-4</v>
      </c>
    </row>
    <row r="228" spans="2:9">
      <c r="B228" s="58">
        <v>207</v>
      </c>
      <c r="C228" s="216">
        <f>'[1]24.02.20_Inlet'!D218</f>
        <v>45342</v>
      </c>
      <c r="D228" s="216"/>
      <c r="E228" s="59">
        <f>'[1]24.02.20_Inlet'!E218</f>
        <v>0.58212962962962966</v>
      </c>
      <c r="F228" s="58" t="s">
        <v>1</v>
      </c>
      <c r="G228" s="60">
        <v>2.6391273311323275E-3</v>
      </c>
      <c r="H228" s="61">
        <v>0.26319999999999999</v>
      </c>
      <c r="I228" s="62">
        <f t="shared" si="3"/>
        <v>6.9461831355402859E-4</v>
      </c>
    </row>
    <row r="229" spans="2:9">
      <c r="B229" s="58">
        <v>208</v>
      </c>
      <c r="C229" s="216">
        <f>'[1]24.02.20_Inlet'!D219</f>
        <v>45342</v>
      </c>
      <c r="D229" s="216"/>
      <c r="E229" s="59">
        <f>'[1]24.02.20_Inlet'!E219</f>
        <v>0.58282407407407411</v>
      </c>
      <c r="F229" s="58" t="s">
        <v>1</v>
      </c>
      <c r="G229" s="60">
        <v>2.6541661461586506E-3</v>
      </c>
      <c r="H229" s="61">
        <v>0.26329999999999998</v>
      </c>
      <c r="I229" s="62">
        <f t="shared" si="3"/>
        <v>6.9884194628357262E-4</v>
      </c>
    </row>
    <row r="230" spans="2:9">
      <c r="B230" s="58">
        <v>209</v>
      </c>
      <c r="C230" s="216">
        <f>'[1]24.02.20_Inlet'!D220</f>
        <v>45342</v>
      </c>
      <c r="D230" s="216"/>
      <c r="E230" s="59">
        <f>'[1]24.02.20_Inlet'!E220</f>
        <v>0.58351851851851855</v>
      </c>
      <c r="F230" s="58" t="s">
        <v>1</v>
      </c>
      <c r="G230" s="60">
        <v>2.657458731150174E-3</v>
      </c>
      <c r="H230" s="61">
        <v>0.26340000000000002</v>
      </c>
      <c r="I230" s="62">
        <f t="shared" si="3"/>
        <v>6.9997462978495587E-4</v>
      </c>
    </row>
    <row r="231" spans="2:9">
      <c r="B231" s="58">
        <v>210</v>
      </c>
      <c r="C231" s="216">
        <f>'[1]24.02.20_Inlet'!D221</f>
        <v>45342</v>
      </c>
      <c r="D231" s="216"/>
      <c r="E231" s="59">
        <f>'[1]24.02.20_Inlet'!E221</f>
        <v>0.58421296296296299</v>
      </c>
      <c r="F231" s="58" t="s">
        <v>1</v>
      </c>
      <c r="G231" s="60">
        <v>2.6499955385027212E-3</v>
      </c>
      <c r="H231" s="61">
        <v>0.26500000000000001</v>
      </c>
      <c r="I231" s="62">
        <f t="shared" si="3"/>
        <v>7.0224881770322115E-4</v>
      </c>
    </row>
    <row r="232" spans="2:9">
      <c r="B232" s="58">
        <v>211</v>
      </c>
      <c r="C232" s="216">
        <f>'[1]24.02.20_Inlet'!D222</f>
        <v>45342</v>
      </c>
      <c r="D232" s="216"/>
      <c r="E232" s="59">
        <f>'[1]24.02.20_Inlet'!E222</f>
        <v>0.58490740740740743</v>
      </c>
      <c r="F232" s="58" t="s">
        <v>1</v>
      </c>
      <c r="G232" s="60">
        <v>2.6505951637369502E-3</v>
      </c>
      <c r="H232" s="61">
        <v>0.26419999999999999</v>
      </c>
      <c r="I232" s="62">
        <f t="shared" si="3"/>
        <v>7.002872422593022E-4</v>
      </c>
    </row>
    <row r="233" spans="2:9">
      <c r="B233" s="58">
        <v>212</v>
      </c>
      <c r="C233" s="216">
        <f>'[1]24.02.20_Inlet'!D223</f>
        <v>45342</v>
      </c>
      <c r="D233" s="216"/>
      <c r="E233" s="59">
        <f>'[1]24.02.20_Inlet'!E223</f>
        <v>0.58560185185185187</v>
      </c>
      <c r="F233" s="58" t="s">
        <v>1</v>
      </c>
      <c r="G233" s="60">
        <v>2.6573998393860979E-3</v>
      </c>
      <c r="H233" s="61">
        <v>0.26400000000000001</v>
      </c>
      <c r="I233" s="62">
        <f t="shared" si="3"/>
        <v>7.015535575979299E-4</v>
      </c>
    </row>
    <row r="234" spans="2:9">
      <c r="B234" s="58">
        <v>213</v>
      </c>
      <c r="C234" s="216">
        <f>'[1]24.02.20_Inlet'!D224</f>
        <v>45342</v>
      </c>
      <c r="D234" s="216"/>
      <c r="E234" s="59">
        <f>'[1]24.02.20_Inlet'!E224</f>
        <v>0.58629629629629632</v>
      </c>
      <c r="F234" s="58" t="s">
        <v>1</v>
      </c>
      <c r="G234" s="60">
        <v>2.6640492549299542E-3</v>
      </c>
      <c r="H234" s="61">
        <v>0.26490000000000002</v>
      </c>
      <c r="I234" s="62">
        <f t="shared" si="3"/>
        <v>7.0570664763094492E-4</v>
      </c>
    </row>
    <row r="235" spans="2:9">
      <c r="B235" s="58">
        <v>214</v>
      </c>
      <c r="C235" s="216">
        <f>'[1]24.02.20_Inlet'!D225</f>
        <v>45342</v>
      </c>
      <c r="D235" s="216"/>
      <c r="E235" s="59">
        <f>'[1]24.02.20_Inlet'!E225</f>
        <v>0.58699074074074076</v>
      </c>
      <c r="F235" s="58" t="s">
        <v>1</v>
      </c>
      <c r="G235" s="60">
        <v>2.6695101275988221E-3</v>
      </c>
      <c r="H235" s="61">
        <v>0.26300000000000001</v>
      </c>
      <c r="I235" s="62">
        <f t="shared" si="3"/>
        <v>7.0208116355849023E-4</v>
      </c>
    </row>
    <row r="236" spans="2:9">
      <c r="B236" s="58">
        <v>215</v>
      </c>
      <c r="C236" s="216">
        <f>'[1]24.02.20_Inlet'!D226</f>
        <v>45342</v>
      </c>
      <c r="D236" s="216"/>
      <c r="E236" s="59">
        <f>'[1]24.02.20_Inlet'!E226</f>
        <v>0.5876851851851852</v>
      </c>
      <c r="F236" s="58" t="s">
        <v>1</v>
      </c>
      <c r="G236" s="60">
        <v>2.6536254126884981E-3</v>
      </c>
      <c r="H236" s="61">
        <v>0.2641</v>
      </c>
      <c r="I236" s="62">
        <f t="shared" si="3"/>
        <v>7.0082247149103234E-4</v>
      </c>
    </row>
    <row r="237" spans="2:9">
      <c r="B237" s="58">
        <v>216</v>
      </c>
      <c r="C237" s="216">
        <f>'[1]24.02.20_Inlet'!D227</f>
        <v>45342</v>
      </c>
      <c r="D237" s="216"/>
      <c r="E237" s="59">
        <f>'[1]24.02.20_Inlet'!E227</f>
        <v>0.58837962962962964</v>
      </c>
      <c r="F237" s="58" t="s">
        <v>1</v>
      </c>
      <c r="G237" s="60">
        <v>2.6677808512536806E-3</v>
      </c>
      <c r="H237" s="61">
        <v>0.26400000000000001</v>
      </c>
      <c r="I237" s="62">
        <f t="shared" si="3"/>
        <v>7.0429414473097173E-4</v>
      </c>
    </row>
    <row r="238" spans="2:9">
      <c r="B238" s="58">
        <v>217</v>
      </c>
      <c r="C238" s="216">
        <f>'[1]24.02.20_Inlet'!D228</f>
        <v>45342</v>
      </c>
      <c r="D238" s="216"/>
      <c r="E238" s="59">
        <f>'[1]24.02.20_Inlet'!E228</f>
        <v>0.58907407407407408</v>
      </c>
      <c r="F238" s="58" t="s">
        <v>1</v>
      </c>
      <c r="G238" s="60">
        <v>2.6569340590702241E-3</v>
      </c>
      <c r="H238" s="61">
        <v>0.26419999999999999</v>
      </c>
      <c r="I238" s="62">
        <f t="shared" si="3"/>
        <v>7.0196197840635319E-4</v>
      </c>
    </row>
    <row r="239" spans="2:9">
      <c r="B239" s="58">
        <v>218</v>
      </c>
      <c r="C239" s="216">
        <f>'[1]24.02.20_Inlet'!D229</f>
        <v>45342</v>
      </c>
      <c r="D239" s="216"/>
      <c r="E239" s="59">
        <f>'[1]24.02.20_Inlet'!E229</f>
        <v>0.58976851851851853</v>
      </c>
      <c r="F239" s="58" t="s">
        <v>1</v>
      </c>
      <c r="G239" s="60">
        <v>2.6498884625680381E-3</v>
      </c>
      <c r="H239" s="61">
        <v>0.2631</v>
      </c>
      <c r="I239" s="62">
        <f t="shared" si="3"/>
        <v>6.9718565450165081E-4</v>
      </c>
    </row>
    <row r="240" spans="2:9">
      <c r="B240" s="58">
        <v>219</v>
      </c>
      <c r="C240" s="216">
        <f>'[1]24.02.20_Inlet'!D230</f>
        <v>45342</v>
      </c>
      <c r="D240" s="216"/>
      <c r="E240" s="59">
        <f>'[1]24.02.20_Inlet'!E230</f>
        <v>0.59046296296296297</v>
      </c>
      <c r="F240" s="58" t="s">
        <v>1</v>
      </c>
      <c r="G240" s="60">
        <v>2.6618327830820023E-3</v>
      </c>
      <c r="H240" s="61">
        <v>0.26400000000000001</v>
      </c>
      <c r="I240" s="62">
        <f t="shared" si="3"/>
        <v>7.0272385473364859E-4</v>
      </c>
    </row>
    <row r="241" spans="2:9">
      <c r="B241" s="58">
        <v>220</v>
      </c>
      <c r="C241" s="216">
        <f>'[1]24.02.20_Inlet'!D231</f>
        <v>45342</v>
      </c>
      <c r="D241" s="216"/>
      <c r="E241" s="59">
        <f>'[1]24.02.20_Inlet'!E231</f>
        <v>0.59115740740740741</v>
      </c>
      <c r="F241" s="58" t="s">
        <v>1</v>
      </c>
      <c r="G241" s="60">
        <v>2.6556277326670831E-3</v>
      </c>
      <c r="H241" s="61">
        <v>0.26319999999999999</v>
      </c>
      <c r="I241" s="62">
        <f t="shared" si="3"/>
        <v>6.9896121923797619E-4</v>
      </c>
    </row>
    <row r="242" spans="2:9">
      <c r="B242" s="58">
        <v>221</v>
      </c>
      <c r="C242" s="216">
        <f>'[1]24.02.20_Inlet'!D232</f>
        <v>45342</v>
      </c>
      <c r="D242" s="216"/>
      <c r="E242" s="59">
        <f>'[1]24.02.20_Inlet'!E232</f>
        <v>0.59185185185185185</v>
      </c>
      <c r="F242" s="58" t="s">
        <v>1</v>
      </c>
      <c r="G242" s="60">
        <v>2.638640135629517E-3</v>
      </c>
      <c r="H242" s="61">
        <v>0.26319999999999999</v>
      </c>
      <c r="I242" s="62">
        <f t="shared" si="3"/>
        <v>6.9449008369768883E-4</v>
      </c>
    </row>
    <row r="243" spans="2:9">
      <c r="B243" s="58">
        <v>222</v>
      </c>
      <c r="C243" s="216">
        <f>'[1]24.02.20_Inlet'!D233</f>
        <v>45342</v>
      </c>
      <c r="D243" s="216"/>
      <c r="E243" s="59">
        <f>'[1]24.02.20_Inlet'!E233</f>
        <v>0.59254629629629629</v>
      </c>
      <c r="F243" s="58" t="s">
        <v>1</v>
      </c>
      <c r="G243" s="60">
        <v>2.640599625234229E-3</v>
      </c>
      <c r="H243" s="61">
        <v>0.2631</v>
      </c>
      <c r="I243" s="62">
        <f t="shared" si="3"/>
        <v>6.9474176139912563E-4</v>
      </c>
    </row>
    <row r="244" spans="2:9">
      <c r="B244" s="58">
        <v>223</v>
      </c>
      <c r="C244" s="216">
        <f>'[1]24.02.20_Inlet'!D234</f>
        <v>45342</v>
      </c>
      <c r="D244" s="216"/>
      <c r="E244" s="59">
        <f>'[1]24.02.20_Inlet'!E234</f>
        <v>0.59324074074074074</v>
      </c>
      <c r="F244" s="58" t="s">
        <v>1</v>
      </c>
      <c r="G244" s="60">
        <v>2.6385919514589095E-3</v>
      </c>
      <c r="H244" s="61">
        <v>0.26429999999999998</v>
      </c>
      <c r="I244" s="62">
        <f t="shared" si="3"/>
        <v>6.9737985277058974E-4</v>
      </c>
    </row>
    <row r="245" spans="2:9">
      <c r="B245" s="58">
        <v>224</v>
      </c>
      <c r="C245" s="216">
        <f>'[1]24.02.20_Inlet'!D235</f>
        <v>45342</v>
      </c>
      <c r="D245" s="216"/>
      <c r="E245" s="59">
        <f>'[1]24.02.20_Inlet'!E235</f>
        <v>0.59393518518518518</v>
      </c>
      <c r="F245" s="58" t="s">
        <v>1</v>
      </c>
      <c r="G245" s="60">
        <v>2.6380940483626304E-3</v>
      </c>
      <c r="H245" s="61">
        <v>0.26440000000000002</v>
      </c>
      <c r="I245" s="62">
        <f t="shared" si="3"/>
        <v>6.9751206638707949E-4</v>
      </c>
    </row>
    <row r="246" spans="2:9">
      <c r="B246" s="58">
        <v>225</v>
      </c>
      <c r="C246" s="216">
        <f>'[1]24.02.20_Inlet'!D236</f>
        <v>45342</v>
      </c>
      <c r="D246" s="216"/>
      <c r="E246" s="59">
        <f>'[1]24.02.20_Inlet'!E236</f>
        <v>0.59462962962962962</v>
      </c>
      <c r="F246" s="58" t="s">
        <v>1</v>
      </c>
      <c r="G246" s="60">
        <v>2.6370125814223254E-3</v>
      </c>
      <c r="H246" s="61">
        <v>0.26549999999999996</v>
      </c>
      <c r="I246" s="62">
        <f t="shared" si="3"/>
        <v>7.0012684036762729E-4</v>
      </c>
    </row>
    <row r="247" spans="2:9">
      <c r="B247" s="58">
        <v>226</v>
      </c>
      <c r="C247" s="216">
        <f>'[1]24.02.20_Inlet'!D237</f>
        <v>45342</v>
      </c>
      <c r="D247" s="216"/>
      <c r="E247" s="59">
        <f>'[1]24.02.20_Inlet'!E237</f>
        <v>0.59532407407407406</v>
      </c>
      <c r="F247" s="58" t="s">
        <v>1</v>
      </c>
      <c r="G247" s="60">
        <v>2.6450700455072722E-3</v>
      </c>
      <c r="H247" s="61">
        <v>0.2631</v>
      </c>
      <c r="I247" s="62">
        <f t="shared" si="3"/>
        <v>6.9591792897296333E-4</v>
      </c>
    </row>
    <row r="248" spans="2:9">
      <c r="B248" s="58">
        <v>227</v>
      </c>
      <c r="C248" s="216">
        <f>'[1]24.02.20_Inlet'!D238</f>
        <v>45342</v>
      </c>
      <c r="D248" s="216"/>
      <c r="E248" s="59">
        <f>'[1]24.02.20_Inlet'!E238</f>
        <v>0.5960185185185185</v>
      </c>
      <c r="F248" s="58" t="s">
        <v>1</v>
      </c>
      <c r="G248" s="60">
        <v>2.6448773088248415E-3</v>
      </c>
      <c r="H248" s="61">
        <v>0.2641</v>
      </c>
      <c r="I248" s="62">
        <f t="shared" si="3"/>
        <v>6.985120972606406E-4</v>
      </c>
    </row>
    <row r="249" spans="2:9">
      <c r="B249" s="58">
        <v>228</v>
      </c>
      <c r="C249" s="216">
        <f>'[1]24.02.20_Inlet'!D239</f>
        <v>45342</v>
      </c>
      <c r="D249" s="216"/>
      <c r="E249" s="59">
        <f>'[1]24.02.20_Inlet'!E239</f>
        <v>0.59671296296296295</v>
      </c>
      <c r="F249" s="58" t="s">
        <v>1</v>
      </c>
      <c r="G249" s="60">
        <v>2.6395877576514677E-3</v>
      </c>
      <c r="H249" s="61">
        <v>0.26400000000000001</v>
      </c>
      <c r="I249" s="62">
        <f t="shared" si="3"/>
        <v>6.9685116801998753E-4</v>
      </c>
    </row>
    <row r="250" spans="2:9">
      <c r="B250" s="58">
        <v>229</v>
      </c>
      <c r="C250" s="216">
        <f>'[1]24.02.20_Inlet'!D240</f>
        <v>45342</v>
      </c>
      <c r="D250" s="216"/>
      <c r="E250" s="59">
        <f>'[1]24.02.20_Inlet'!E240</f>
        <v>0.59740740740740739</v>
      </c>
      <c r="F250" s="58" t="s">
        <v>1</v>
      </c>
      <c r="G250" s="60">
        <v>2.6321834567680914E-3</v>
      </c>
      <c r="H250" s="61">
        <v>0.26319999999999999</v>
      </c>
      <c r="I250" s="62">
        <f t="shared" si="3"/>
        <v>6.927906858213616E-4</v>
      </c>
    </row>
    <row r="251" spans="2:9">
      <c r="B251" s="58">
        <v>230</v>
      </c>
      <c r="C251" s="216">
        <f>'[1]24.02.20_Inlet'!D241</f>
        <v>45342</v>
      </c>
      <c r="D251" s="216"/>
      <c r="E251" s="59">
        <f>'[1]24.02.20_Inlet'!E241</f>
        <v>0.59810185185185183</v>
      </c>
      <c r="F251" s="58" t="s">
        <v>1</v>
      </c>
      <c r="G251" s="60">
        <v>2.6373123940394393E-3</v>
      </c>
      <c r="H251" s="61">
        <v>0.26419999999999999</v>
      </c>
      <c r="I251" s="62">
        <f t="shared" si="3"/>
        <v>6.9677793450521983E-4</v>
      </c>
    </row>
    <row r="252" spans="2:9">
      <c r="B252" s="58">
        <v>231</v>
      </c>
      <c r="C252" s="217">
        <f>'[1]24.02.20_Inlet'!D242</f>
        <v>45342</v>
      </c>
      <c r="D252" s="218"/>
      <c r="E252" s="59">
        <f>'[1]24.02.20_Inlet'!E242</f>
        <v>0.59879629629629627</v>
      </c>
      <c r="F252" s="58" t="s">
        <v>1</v>
      </c>
      <c r="G252" s="60">
        <v>0</v>
      </c>
      <c r="H252" s="61">
        <v>0.26429999999999998</v>
      </c>
      <c r="I252" s="62">
        <f t="shared" si="3"/>
        <v>0</v>
      </c>
    </row>
    <row r="253" spans="2:9">
      <c r="B253" s="58">
        <v>232</v>
      </c>
      <c r="C253" s="216">
        <f>'[1]24.02.20_Inlet'!D243</f>
        <v>45342</v>
      </c>
      <c r="D253" s="216"/>
      <c r="E253" s="59">
        <f>'[1]24.02.20_Inlet'!E243</f>
        <v>0.59949074074074071</v>
      </c>
      <c r="F253" s="58" t="s">
        <v>1</v>
      </c>
      <c r="G253" s="60">
        <v>2.6451717676452217E-3</v>
      </c>
      <c r="H253" s="61">
        <v>0.26419999999999999</v>
      </c>
      <c r="I253" s="62">
        <f t="shared" si="3"/>
        <v>6.9885438101186751E-4</v>
      </c>
    </row>
    <row r="254" spans="2:9">
      <c r="B254" s="58">
        <v>233</v>
      </c>
      <c r="C254" s="216">
        <f>'[1]24.02.20_Inlet'!D244</f>
        <v>45342</v>
      </c>
      <c r="D254" s="216"/>
      <c r="E254" s="59">
        <f>'[1]24.02.20_Inlet'!E244</f>
        <v>0.60018518518518515</v>
      </c>
      <c r="F254" s="58" t="s">
        <v>1</v>
      </c>
      <c r="G254" s="60">
        <v>2.6292281609708213E-3</v>
      </c>
      <c r="H254" s="61">
        <v>0.26419999999999999</v>
      </c>
      <c r="I254" s="62">
        <f t="shared" si="3"/>
        <v>6.9464208012849095E-4</v>
      </c>
    </row>
    <row r="255" spans="2:9">
      <c r="B255" s="58">
        <v>234</v>
      </c>
      <c r="C255" s="216">
        <f>'[1]24.02.20_Inlet'!D245</f>
        <v>45342</v>
      </c>
      <c r="D255" s="216"/>
      <c r="E255" s="59">
        <f>'[1]24.02.20_Inlet'!E245</f>
        <v>0.6008796296296296</v>
      </c>
      <c r="F255" s="58" t="s">
        <v>1</v>
      </c>
      <c r="G255" s="60">
        <v>2.6806513786026588E-3</v>
      </c>
      <c r="H255" s="61">
        <v>0.26329999999999998</v>
      </c>
      <c r="I255" s="62">
        <f t="shared" si="3"/>
        <v>7.0581550798608E-4</v>
      </c>
    </row>
    <row r="256" spans="2:9">
      <c r="B256" s="58">
        <v>235</v>
      </c>
      <c r="C256" s="216">
        <f>'[1]24.02.20_Inlet'!D246</f>
        <v>45342</v>
      </c>
      <c r="D256" s="216"/>
      <c r="E256" s="59">
        <f>'[1]24.02.20_Inlet'!E246</f>
        <v>0.60157407407407404</v>
      </c>
      <c r="F256" s="58" t="s">
        <v>1</v>
      </c>
      <c r="G256" s="60">
        <v>2.6600285535825822E-3</v>
      </c>
      <c r="H256" s="61">
        <v>0.26490000000000002</v>
      </c>
      <c r="I256" s="62">
        <f t="shared" si="3"/>
        <v>7.0464156384402604E-4</v>
      </c>
    </row>
    <row r="257" spans="2:9">
      <c r="B257" s="58">
        <v>236</v>
      </c>
      <c r="C257" s="216">
        <f>'[1]24.02.20_Inlet'!D247</f>
        <v>45342</v>
      </c>
      <c r="D257" s="216"/>
      <c r="E257" s="59">
        <f>'[1]24.02.20_Inlet'!E247</f>
        <v>0.60226851851851848</v>
      </c>
      <c r="F257" s="58" t="s">
        <v>1</v>
      </c>
      <c r="G257" s="60">
        <v>2.6518907825466226E-3</v>
      </c>
      <c r="H257" s="61">
        <v>0.26329999999999998</v>
      </c>
      <c r="I257" s="62">
        <f t="shared" si="3"/>
        <v>6.9824284304452564E-4</v>
      </c>
    </row>
    <row r="258" spans="2:9">
      <c r="B258" s="58">
        <v>237</v>
      </c>
      <c r="C258" s="216">
        <f>'[1]24.02.20_Inlet'!D248</f>
        <v>45342</v>
      </c>
      <c r="D258" s="216"/>
      <c r="E258" s="59">
        <f>'[1]24.02.20_Inlet'!E248</f>
        <v>0.60296296296296292</v>
      </c>
      <c r="F258" s="58" t="s">
        <v>1</v>
      </c>
      <c r="G258" s="60">
        <v>2.6585776746676183E-3</v>
      </c>
      <c r="H258" s="61">
        <v>0.26329999999999998</v>
      </c>
      <c r="I258" s="62">
        <f t="shared" si="3"/>
        <v>7.000035017399838E-4</v>
      </c>
    </row>
    <row r="259" spans="2:9">
      <c r="B259" s="58">
        <v>238</v>
      </c>
      <c r="C259" s="216">
        <f>'[1]24.02.20_Inlet'!D249</f>
        <v>45342</v>
      </c>
      <c r="D259" s="216"/>
      <c r="E259" s="59">
        <f>'[1]24.02.20_Inlet'!E249</f>
        <v>0.60365740740740736</v>
      </c>
      <c r="F259" s="58" t="s">
        <v>1</v>
      </c>
      <c r="G259" s="60">
        <v>2.6580208798072632E-3</v>
      </c>
      <c r="H259" s="61">
        <v>0.26419999999999999</v>
      </c>
      <c r="I259" s="62">
        <f t="shared" si="3"/>
        <v>7.022491164450789E-4</v>
      </c>
    </row>
    <row r="260" spans="2:9">
      <c r="B260" s="58">
        <v>239</v>
      </c>
      <c r="C260" s="216">
        <f>'[1]24.02.20_Inlet'!D250</f>
        <v>45342</v>
      </c>
      <c r="D260" s="216"/>
      <c r="E260" s="59">
        <f>'[1]24.02.20_Inlet'!E250</f>
        <v>0.60435185185185181</v>
      </c>
      <c r="F260" s="58" t="s">
        <v>1</v>
      </c>
      <c r="G260" s="60">
        <v>2.6540162398500937E-3</v>
      </c>
      <c r="H260" s="61">
        <v>0.26429999999999998</v>
      </c>
      <c r="I260" s="62">
        <f t="shared" si="3"/>
        <v>7.0145649219237967E-4</v>
      </c>
    </row>
    <row r="261" spans="2:9">
      <c r="B261" s="58">
        <v>240</v>
      </c>
      <c r="C261" s="216">
        <f>'[1]24.02.20_Inlet'!D251</f>
        <v>45342</v>
      </c>
      <c r="D261" s="216"/>
      <c r="E261" s="59">
        <f>'[1]24.02.20_Inlet'!E251</f>
        <v>0.60504629629629625</v>
      </c>
      <c r="F261" s="58" t="s">
        <v>1</v>
      </c>
      <c r="G261" s="60">
        <v>2.6529454805032573E-3</v>
      </c>
      <c r="H261" s="61">
        <v>0.26400000000000001</v>
      </c>
      <c r="I261" s="62">
        <f t="shared" si="3"/>
        <v>7.0037760685285992E-4</v>
      </c>
    </row>
    <row r="262" spans="2:9">
      <c r="B262" s="58">
        <v>241</v>
      </c>
      <c r="C262" s="216">
        <f>'[1]24.02.20_Inlet'!D252</f>
        <v>45342</v>
      </c>
      <c r="D262" s="216"/>
      <c r="E262" s="59">
        <f>'[1]24.02.20_Inlet'!E252</f>
        <v>0.60574074074074069</v>
      </c>
      <c r="F262" s="58" t="s">
        <v>1</v>
      </c>
      <c r="G262" s="60">
        <v>2.6560560364058176E-3</v>
      </c>
      <c r="H262" s="61">
        <v>0.2641</v>
      </c>
      <c r="I262" s="62">
        <f t="shared" si="3"/>
        <v>7.0146439921477642E-4</v>
      </c>
    </row>
    <row r="263" spans="2:9">
      <c r="B263" s="58">
        <v>242</v>
      </c>
      <c r="C263" s="216">
        <f>'[1]24.02.20_Inlet'!D253</f>
        <v>45342</v>
      </c>
      <c r="D263" s="216"/>
      <c r="E263" s="59">
        <f>'[1]24.02.20_Inlet'!E253</f>
        <v>0.60643518518518513</v>
      </c>
      <c r="F263" s="58" t="s">
        <v>1</v>
      </c>
      <c r="G263" s="60">
        <v>2.6580637101811366E-3</v>
      </c>
      <c r="H263" s="61">
        <v>0.2631</v>
      </c>
      <c r="I263" s="62">
        <f t="shared" si="3"/>
        <v>6.99336562148657E-4</v>
      </c>
    </row>
    <row r="264" spans="2:9">
      <c r="B264" s="58">
        <v>243</v>
      </c>
      <c r="C264" s="216">
        <f>'[1]24.02.20_Inlet'!D254</f>
        <v>45342</v>
      </c>
      <c r="D264" s="216"/>
      <c r="E264" s="59">
        <f>'[1]24.02.20_Inlet'!E254</f>
        <v>0.60712962962962957</v>
      </c>
      <c r="F264" s="58" t="s">
        <v>1</v>
      </c>
      <c r="G264" s="60">
        <v>2.6517729990184705E-3</v>
      </c>
      <c r="H264" s="61">
        <v>0.26319999999999999</v>
      </c>
      <c r="I264" s="62">
        <f t="shared" si="3"/>
        <v>6.9794665334166144E-4</v>
      </c>
    </row>
    <row r="265" spans="2:9">
      <c r="B265" s="58">
        <v>244</v>
      </c>
      <c r="C265" s="216">
        <f>'[1]24.02.20_Inlet'!D255</f>
        <v>45342</v>
      </c>
      <c r="D265" s="216"/>
      <c r="E265" s="59">
        <f>'[1]24.02.20_Inlet'!E255</f>
        <v>0.60782407407407413</v>
      </c>
      <c r="F265" s="58" t="s">
        <v>1</v>
      </c>
      <c r="G265" s="60">
        <v>2.6551298295708035E-3</v>
      </c>
      <c r="H265" s="61">
        <v>0.26329999999999998</v>
      </c>
      <c r="I265" s="62">
        <f t="shared" si="3"/>
        <v>6.9909568412599256E-4</v>
      </c>
    </row>
    <row r="266" spans="2:9">
      <c r="B266" s="58">
        <v>245</v>
      </c>
      <c r="C266" s="216">
        <f>'[1]24.02.20_Inlet'!D256</f>
        <v>45342</v>
      </c>
      <c r="D266" s="216"/>
      <c r="E266" s="59">
        <f>'[1]24.02.20_Inlet'!E256</f>
        <v>0.60851851851851857</v>
      </c>
      <c r="F266" s="58" t="s">
        <v>1</v>
      </c>
      <c r="G266" s="60">
        <v>2.6575818684750597E-3</v>
      </c>
      <c r="H266" s="61">
        <v>0.26339999999999997</v>
      </c>
      <c r="I266" s="62">
        <f t="shared" si="3"/>
        <v>7.0000706415633063E-4</v>
      </c>
    </row>
    <row r="267" spans="2:9">
      <c r="B267" s="58">
        <v>246</v>
      </c>
      <c r="C267" s="216">
        <f>'[1]24.02.20_Inlet'!D257</f>
        <v>45342</v>
      </c>
      <c r="D267" s="216"/>
      <c r="E267" s="59">
        <f>'[1]24.02.20_Inlet'!E257</f>
        <v>0.60921296296296301</v>
      </c>
      <c r="F267" s="58" t="s">
        <v>1</v>
      </c>
      <c r="G267" s="60">
        <v>2.6482341393771749E-3</v>
      </c>
      <c r="H267" s="61">
        <v>0.26340000000000002</v>
      </c>
      <c r="I267" s="62">
        <f t="shared" si="3"/>
        <v>6.9754487231194796E-4</v>
      </c>
    </row>
    <row r="268" spans="2:9">
      <c r="B268" s="58">
        <v>247</v>
      </c>
      <c r="C268" s="216">
        <f>'[1]24.02.20_Inlet'!D258</f>
        <v>45342</v>
      </c>
      <c r="D268" s="216"/>
      <c r="E268" s="59">
        <f>'[1]24.02.20_Inlet'!E258</f>
        <v>0.60990740740740745</v>
      </c>
      <c r="F268" s="58" t="s">
        <v>1</v>
      </c>
      <c r="G268" s="60">
        <v>2.6506005175336842E-3</v>
      </c>
      <c r="H268" s="61">
        <v>0.26400000000000001</v>
      </c>
      <c r="I268" s="62">
        <f t="shared" si="3"/>
        <v>6.9975853662889267E-4</v>
      </c>
    </row>
    <row r="269" spans="2:9">
      <c r="B269" s="58">
        <v>248</v>
      </c>
      <c r="C269" s="216">
        <f>'[1]24.02.20_Inlet'!D259</f>
        <v>45342</v>
      </c>
      <c r="D269" s="216"/>
      <c r="E269" s="59">
        <f>'[1]24.02.20_Inlet'!E259</f>
        <v>0.6106018518518519</v>
      </c>
      <c r="F269" s="58" t="s">
        <v>1</v>
      </c>
      <c r="G269" s="60">
        <v>2.6506647630944943E-3</v>
      </c>
      <c r="H269" s="61">
        <v>0.26339999999999997</v>
      </c>
      <c r="I269" s="62">
        <f t="shared" si="3"/>
        <v>6.9818509859908976E-4</v>
      </c>
    </row>
    <row r="270" spans="2:9">
      <c r="B270" s="58">
        <v>249</v>
      </c>
      <c r="C270" s="216">
        <f>'[1]24.02.20_Inlet'!D260</f>
        <v>45342</v>
      </c>
      <c r="D270" s="216"/>
      <c r="E270" s="59">
        <f>'[1]24.02.20_Inlet'!E260</f>
        <v>0.61129629629629634</v>
      </c>
      <c r="F270" s="58" t="s">
        <v>1</v>
      </c>
      <c r="G270" s="60">
        <v>2.6470563040956541E-3</v>
      </c>
      <c r="H270" s="61">
        <v>0.26319999999999999</v>
      </c>
      <c r="I270" s="62">
        <f t="shared" si="3"/>
        <v>6.9670521923797613E-4</v>
      </c>
    </row>
    <row r="271" spans="2:9">
      <c r="B271" s="58">
        <v>250</v>
      </c>
      <c r="C271" s="216">
        <f>'[1]24.02.20_Inlet'!D261</f>
        <v>45342</v>
      </c>
      <c r="D271" s="216"/>
      <c r="E271" s="59">
        <f>'[1]24.02.20_Inlet'!E261</f>
        <v>0.61199074074074078</v>
      </c>
      <c r="F271" s="58" t="s">
        <v>1</v>
      </c>
      <c r="G271" s="60">
        <v>2.6399143392522532E-3</v>
      </c>
      <c r="H271" s="61">
        <v>0.26329999999999998</v>
      </c>
      <c r="I271" s="62">
        <f t="shared" si="3"/>
        <v>6.9508944552511818E-4</v>
      </c>
    </row>
    <row r="272" spans="2:9">
      <c r="B272" s="58">
        <v>251</v>
      </c>
      <c r="C272" s="216">
        <f>'[1]24.02.20_Inlet'!D262</f>
        <v>45342</v>
      </c>
      <c r="D272" s="216"/>
      <c r="E272" s="59">
        <f>'[1]24.02.20_Inlet'!E262</f>
        <v>0.61268518518518522</v>
      </c>
      <c r="F272" s="58" t="s">
        <v>1</v>
      </c>
      <c r="G272" s="60">
        <v>2.6469492281609706E-3</v>
      </c>
      <c r="H272" s="61">
        <v>0.26430000000000003</v>
      </c>
      <c r="I272" s="62">
        <f t="shared" si="3"/>
        <v>6.9958868100294459E-4</v>
      </c>
    </row>
    <row r="273" spans="2:9">
      <c r="B273" s="58">
        <v>252</v>
      </c>
      <c r="C273" s="216">
        <f>'[1]24.02.20_Inlet'!D263</f>
        <v>45342</v>
      </c>
      <c r="D273" s="216"/>
      <c r="E273" s="59">
        <f>'[1]24.02.20_Inlet'!E263</f>
        <v>0.61337962962962966</v>
      </c>
      <c r="F273" s="58" t="s">
        <v>1</v>
      </c>
      <c r="G273" s="60">
        <v>2.6405460872668866E-3</v>
      </c>
      <c r="H273" s="61">
        <v>0.26419999999999999</v>
      </c>
      <c r="I273" s="62">
        <f t="shared" si="3"/>
        <v>6.9763227625591138E-4</v>
      </c>
    </row>
    <row r="274" spans="2:9">
      <c r="B274" s="58">
        <v>253</v>
      </c>
      <c r="C274" s="216">
        <f>'[1]24.02.20_Inlet'!D264</f>
        <v>45342</v>
      </c>
      <c r="D274" s="216"/>
      <c r="E274" s="59">
        <f>'[1]24.02.20_Inlet'!E264</f>
        <v>0.61407407407407411</v>
      </c>
      <c r="F274" s="58" t="s">
        <v>1</v>
      </c>
      <c r="G274" s="60">
        <v>2.6385919514589095E-3</v>
      </c>
      <c r="H274" s="61">
        <v>0.26319999999999999</v>
      </c>
      <c r="I274" s="62">
        <f t="shared" si="3"/>
        <v>6.9447740162398492E-4</v>
      </c>
    </row>
    <row r="275" spans="2:9">
      <c r="B275" s="58">
        <v>254</v>
      </c>
      <c r="C275" s="216">
        <f>'[1]24.02.20_Inlet'!D265</f>
        <v>45342</v>
      </c>
      <c r="D275" s="216"/>
      <c r="E275" s="59">
        <f>'[1]24.02.20_Inlet'!E265</f>
        <v>0.61476851851851855</v>
      </c>
      <c r="F275" s="58" t="s">
        <v>1</v>
      </c>
      <c r="G275" s="60">
        <v>2.6410600517533683E-3</v>
      </c>
      <c r="H275" s="61">
        <v>0.26329999999999998</v>
      </c>
      <c r="I275" s="62">
        <f t="shared" si="3"/>
        <v>6.9539111162666186E-4</v>
      </c>
    </row>
    <row r="276" spans="2:9">
      <c r="B276" s="58">
        <v>255</v>
      </c>
      <c r="C276" s="216">
        <f>'[1]24.02.20_Inlet'!D266</f>
        <v>45342</v>
      </c>
      <c r="D276" s="216"/>
      <c r="E276" s="59">
        <f>'[1]24.02.20_Inlet'!E266</f>
        <v>0.61546296296296299</v>
      </c>
      <c r="F276" s="58" t="s">
        <v>1</v>
      </c>
      <c r="G276" s="60">
        <v>2.6450646917105377E-3</v>
      </c>
      <c r="H276" s="61">
        <v>0.26400000000000001</v>
      </c>
      <c r="I276" s="62">
        <f t="shared" si="3"/>
        <v>6.9829707861158205E-4</v>
      </c>
    </row>
    <row r="277" spans="2:9">
      <c r="B277" s="58">
        <v>256</v>
      </c>
      <c r="C277" s="216">
        <f>'[1]24.02.20_Inlet'!D267</f>
        <v>45342</v>
      </c>
      <c r="D277" s="216"/>
      <c r="E277" s="59">
        <f>'[1]24.02.20_Inlet'!E267</f>
        <v>0.61615740740740743</v>
      </c>
      <c r="F277" s="58" t="s">
        <v>1</v>
      </c>
      <c r="G277" s="60">
        <v>2.6425216382618007E-3</v>
      </c>
      <c r="H277" s="61">
        <v>0.26329999999999998</v>
      </c>
      <c r="I277" s="62">
        <f t="shared" si="3"/>
        <v>6.9577594735433207E-4</v>
      </c>
    </row>
    <row r="278" spans="2:9">
      <c r="B278" s="58">
        <v>257</v>
      </c>
      <c r="C278" s="216">
        <f>'[1]24.02.20_Inlet'!D268</f>
        <v>45342</v>
      </c>
      <c r="D278" s="216"/>
      <c r="E278" s="59">
        <f>'[1]24.02.20_Inlet'!E268</f>
        <v>0.61685185185185187</v>
      </c>
      <c r="F278" s="58" t="s">
        <v>1</v>
      </c>
      <c r="G278" s="60">
        <v>2.6573623628089586E-3</v>
      </c>
      <c r="H278" s="61">
        <v>0.2641</v>
      </c>
      <c r="I278" s="62">
        <f t="shared" si="3"/>
        <v>7.0180940001784596E-4</v>
      </c>
    </row>
    <row r="279" spans="2:9">
      <c r="B279" s="58">
        <v>258</v>
      </c>
      <c r="C279" s="216">
        <f>'[1]24.02.20_Inlet'!D269</f>
        <v>45342</v>
      </c>
      <c r="D279" s="216"/>
      <c r="E279" s="59">
        <f>'[1]24.02.20_Inlet'!E269</f>
        <v>0.61754629629629632</v>
      </c>
      <c r="F279" s="58" t="s">
        <v>1</v>
      </c>
      <c r="G279" s="60">
        <v>2.6483947532792004E-3</v>
      </c>
      <c r="H279" s="61">
        <v>0.26419999999999999</v>
      </c>
      <c r="I279" s="62">
        <f t="shared" ref="I279:I342" si="4">G279*H279</f>
        <v>6.9970589381636468E-4</v>
      </c>
    </row>
    <row r="280" spans="2:9">
      <c r="B280" s="58">
        <v>259</v>
      </c>
      <c r="C280" s="216">
        <f>'[1]24.02.20_Inlet'!D270</f>
        <v>45342</v>
      </c>
      <c r="D280" s="216"/>
      <c r="E280" s="59">
        <f>'[1]24.02.20_Inlet'!E270</f>
        <v>0.61824074074074076</v>
      </c>
      <c r="F280" s="58" t="s">
        <v>1</v>
      </c>
      <c r="G280" s="60">
        <v>2.6340198090479164E-3</v>
      </c>
      <c r="H280" s="61">
        <v>0.26469999999999999</v>
      </c>
      <c r="I280" s="62">
        <f t="shared" si="4"/>
        <v>6.9722504345498342E-4</v>
      </c>
    </row>
    <row r="281" spans="2:9">
      <c r="B281" s="58">
        <v>260</v>
      </c>
      <c r="C281" s="216">
        <f>'[1]24.02.20_Inlet'!D271</f>
        <v>45342</v>
      </c>
      <c r="D281" s="216"/>
      <c r="E281" s="59">
        <f>'[1]24.02.20_Inlet'!E271</f>
        <v>0.6189351851851852</v>
      </c>
      <c r="F281" s="58" t="s">
        <v>1</v>
      </c>
      <c r="G281" s="60">
        <v>2.6382171856875166E-3</v>
      </c>
      <c r="H281" s="61">
        <v>0.2641</v>
      </c>
      <c r="I281" s="62">
        <f t="shared" si="4"/>
        <v>6.967531587400731E-4</v>
      </c>
    </row>
    <row r="282" spans="2:9">
      <c r="B282" s="58">
        <v>261</v>
      </c>
      <c r="C282" s="216">
        <f>'[1]24.02.20_Inlet'!D272</f>
        <v>45342</v>
      </c>
      <c r="D282" s="216"/>
      <c r="E282" s="59">
        <f>'[1]24.02.20_Inlet'!E272</f>
        <v>0.61962962962962964</v>
      </c>
      <c r="F282" s="58" t="s">
        <v>1</v>
      </c>
      <c r="G282" s="60">
        <v>2.6378531275095922E-3</v>
      </c>
      <c r="H282" s="61">
        <v>0.26319999999999999</v>
      </c>
      <c r="I282" s="62">
        <f t="shared" si="4"/>
        <v>6.9428294316052467E-4</v>
      </c>
    </row>
    <row r="283" spans="2:9">
      <c r="B283" s="58">
        <v>262</v>
      </c>
      <c r="C283" s="216">
        <f>'[1]24.02.20_Inlet'!D273</f>
        <v>45342</v>
      </c>
      <c r="D283" s="216"/>
      <c r="E283" s="59">
        <f>'[1]24.02.20_Inlet'!E273</f>
        <v>0.62032407407407408</v>
      </c>
      <c r="F283" s="58" t="s">
        <v>1</v>
      </c>
      <c r="G283" s="60">
        <v>2.6402944588203798E-3</v>
      </c>
      <c r="H283" s="61">
        <v>0.26400000000000001</v>
      </c>
      <c r="I283" s="62">
        <f t="shared" si="4"/>
        <v>6.9703773712858025E-4</v>
      </c>
    </row>
    <row r="284" spans="2:9">
      <c r="B284" s="58">
        <v>263</v>
      </c>
      <c r="C284" s="216">
        <f>'[1]24.02.20_Inlet'!D274</f>
        <v>45342</v>
      </c>
      <c r="D284" s="216"/>
      <c r="E284" s="59">
        <f>'[1]24.02.20_Inlet'!E274</f>
        <v>0.62101851851851853</v>
      </c>
      <c r="F284" s="58" t="s">
        <v>1</v>
      </c>
      <c r="G284" s="60">
        <v>2.6320977960203442E-3</v>
      </c>
      <c r="H284" s="61">
        <v>0.26430000000000003</v>
      </c>
      <c r="I284" s="62">
        <f t="shared" si="4"/>
        <v>6.9566344748817706E-4</v>
      </c>
    </row>
    <row r="285" spans="2:9">
      <c r="B285" s="58">
        <v>264</v>
      </c>
      <c r="C285" s="216">
        <f>'[1]24.02.20_Inlet'!D275</f>
        <v>45342</v>
      </c>
      <c r="D285" s="216"/>
      <c r="E285" s="59">
        <f>'[1]24.02.20_Inlet'!E275</f>
        <v>0.62171296296296297</v>
      </c>
      <c r="F285" s="58" t="s">
        <v>1</v>
      </c>
      <c r="G285" s="60">
        <v>2.6238208262692958E-3</v>
      </c>
      <c r="H285" s="61">
        <v>0.28339999999999999</v>
      </c>
      <c r="I285" s="62">
        <f t="shared" si="4"/>
        <v>7.4359082216471839E-4</v>
      </c>
    </row>
    <row r="286" spans="2:9">
      <c r="B286" s="58">
        <v>265</v>
      </c>
      <c r="C286" s="216">
        <f>'[1]24.02.20_Inlet'!D276</f>
        <v>45342</v>
      </c>
      <c r="D286" s="216"/>
      <c r="E286" s="59">
        <f>'[1]24.02.20_Inlet'!E276</f>
        <v>0.62240740740740741</v>
      </c>
      <c r="F286" s="58" t="s">
        <v>1</v>
      </c>
      <c r="G286" s="60">
        <v>2.6244097439100562E-3</v>
      </c>
      <c r="H286" s="61">
        <v>0.27049999999999996</v>
      </c>
      <c r="I286" s="62">
        <f t="shared" si="4"/>
        <v>7.0990283572767011E-4</v>
      </c>
    </row>
    <row r="287" spans="2:9">
      <c r="B287" s="58">
        <v>266</v>
      </c>
      <c r="C287" s="216">
        <f>'[1]24.02.20_Inlet'!D277</f>
        <v>45342</v>
      </c>
      <c r="D287" s="216"/>
      <c r="E287" s="59">
        <f>'[1]24.02.20_Inlet'!E277</f>
        <v>0.62310185185185185</v>
      </c>
      <c r="F287" s="58" t="s">
        <v>1</v>
      </c>
      <c r="G287" s="60">
        <v>2.6239332560007134E-3</v>
      </c>
      <c r="H287" s="61">
        <v>0.26890000000000003</v>
      </c>
      <c r="I287" s="62">
        <f t="shared" si="4"/>
        <v>7.0557565253859191E-4</v>
      </c>
    </row>
    <row r="288" spans="2:9">
      <c r="B288" s="58">
        <v>267</v>
      </c>
      <c r="C288" s="216">
        <f>'[1]24.02.20_Inlet'!D278</f>
        <v>45342</v>
      </c>
      <c r="D288" s="216"/>
      <c r="E288" s="59">
        <f>'[1]24.02.20_Inlet'!E278</f>
        <v>0.62379629629629629</v>
      </c>
      <c r="F288" s="58" t="s">
        <v>1</v>
      </c>
      <c r="G288" s="60">
        <v>2.6167216917997679E-3</v>
      </c>
      <c r="H288" s="61">
        <v>0.26919999999999999</v>
      </c>
      <c r="I288" s="62">
        <f t="shared" si="4"/>
        <v>7.044214794324975E-4</v>
      </c>
    </row>
    <row r="289" spans="2:9">
      <c r="B289" s="58">
        <v>268</v>
      </c>
      <c r="C289" s="216">
        <f>'[1]24.02.20_Inlet'!D279</f>
        <v>45342</v>
      </c>
      <c r="D289" s="216"/>
      <c r="E289" s="59">
        <f>'[1]24.02.20_Inlet'!E279</f>
        <v>0.62449074074074074</v>
      </c>
      <c r="F289" s="58" t="s">
        <v>1</v>
      </c>
      <c r="G289" s="60">
        <v>2.6107307932542157E-3</v>
      </c>
      <c r="H289" s="61">
        <v>0.26900000000000002</v>
      </c>
      <c r="I289" s="62">
        <f t="shared" si="4"/>
        <v>7.0228658338538405E-4</v>
      </c>
    </row>
    <row r="290" spans="2:9">
      <c r="B290" s="58">
        <v>269</v>
      </c>
      <c r="C290" s="216">
        <f>'[1]24.02.20_Inlet'!D280</f>
        <v>45342</v>
      </c>
      <c r="D290" s="216"/>
      <c r="E290" s="59">
        <f>'[1]24.02.20_Inlet'!E280</f>
        <v>0.62518518518518518</v>
      </c>
      <c r="F290" s="58" t="s">
        <v>1</v>
      </c>
      <c r="G290" s="60">
        <v>2.627638083340769E-3</v>
      </c>
      <c r="H290" s="61">
        <v>0.26910000000000001</v>
      </c>
      <c r="I290" s="62">
        <f t="shared" si="4"/>
        <v>7.0709740822700099E-4</v>
      </c>
    </row>
    <row r="291" spans="2:9">
      <c r="B291" s="58">
        <v>270</v>
      </c>
      <c r="C291" s="216">
        <f>'[1]24.02.20_Inlet'!D281</f>
        <v>45342</v>
      </c>
      <c r="D291" s="216"/>
      <c r="E291" s="59">
        <f>'[1]24.02.20_Inlet'!E281</f>
        <v>0.62587962962962962</v>
      </c>
      <c r="F291" s="58" t="s">
        <v>1</v>
      </c>
      <c r="G291" s="60">
        <v>2.6620041045774959E-3</v>
      </c>
      <c r="H291" s="61">
        <v>0.26949999999999996</v>
      </c>
      <c r="I291" s="62">
        <f t="shared" si="4"/>
        <v>7.1741010618363505E-4</v>
      </c>
    </row>
    <row r="292" spans="2:9">
      <c r="B292" s="58">
        <v>271</v>
      </c>
      <c r="C292" s="216">
        <f>'[1]24.02.20_Inlet'!D282</f>
        <v>45342</v>
      </c>
      <c r="D292" s="216"/>
      <c r="E292" s="59">
        <f>'[1]24.02.20_Inlet'!E282</f>
        <v>0.62657407407407406</v>
      </c>
      <c r="F292" s="58" t="s">
        <v>1</v>
      </c>
      <c r="G292" s="60">
        <v>2.6501133220308737E-3</v>
      </c>
      <c r="H292" s="61">
        <v>0.26899999999999996</v>
      </c>
      <c r="I292" s="62">
        <f t="shared" si="4"/>
        <v>7.1288048362630496E-4</v>
      </c>
    </row>
    <row r="293" spans="2:9">
      <c r="B293" s="58">
        <v>272</v>
      </c>
      <c r="C293" s="216">
        <f>'[1]24.02.20_Inlet'!D283</f>
        <v>45342</v>
      </c>
      <c r="D293" s="216"/>
      <c r="E293" s="59">
        <f>'[1]24.02.20_Inlet'!E283</f>
        <v>0.6272685185185185</v>
      </c>
      <c r="F293" s="58" t="s">
        <v>1</v>
      </c>
      <c r="G293" s="60">
        <v>2.6669349513696794E-3</v>
      </c>
      <c r="H293" s="61">
        <v>0.26949999999999996</v>
      </c>
      <c r="I293" s="62">
        <f t="shared" si="4"/>
        <v>7.1873896939412846E-4</v>
      </c>
    </row>
    <row r="294" spans="2:9">
      <c r="B294" s="58">
        <v>273</v>
      </c>
      <c r="C294" s="216">
        <f>'[1]24.02.20_Inlet'!D284</f>
        <v>45342</v>
      </c>
      <c r="D294" s="216"/>
      <c r="E294" s="59">
        <f>'[1]24.02.20_Inlet'!E284</f>
        <v>0.62796296296296295</v>
      </c>
      <c r="F294" s="58" t="s">
        <v>1</v>
      </c>
      <c r="G294" s="60">
        <v>2.6575497456946548E-3</v>
      </c>
      <c r="H294" s="61">
        <v>0.27029999999999998</v>
      </c>
      <c r="I294" s="62">
        <f t="shared" si="4"/>
        <v>7.1833569626126518E-4</v>
      </c>
    </row>
    <row r="295" spans="2:9">
      <c r="B295" s="58">
        <v>274</v>
      </c>
      <c r="C295" s="216">
        <f>'[1]24.02.20_Inlet'!D285</f>
        <v>45342</v>
      </c>
      <c r="D295" s="216"/>
      <c r="E295" s="59">
        <f>'[1]24.02.20_Inlet'!E285</f>
        <v>0.62865740740740739</v>
      </c>
      <c r="F295" s="58" t="s">
        <v>1</v>
      </c>
      <c r="G295" s="60">
        <v>2.6633639689479785E-3</v>
      </c>
      <c r="H295" s="61">
        <v>0.27100000000000002</v>
      </c>
      <c r="I295" s="62">
        <f t="shared" si="4"/>
        <v>7.2177163558490227E-4</v>
      </c>
    </row>
    <row r="296" spans="2:9">
      <c r="B296" s="58">
        <v>275</v>
      </c>
      <c r="C296" s="216">
        <f>'[1]24.02.20_Inlet'!D286</f>
        <v>45342</v>
      </c>
      <c r="D296" s="216"/>
      <c r="E296" s="59">
        <f>'[1]24.02.20_Inlet'!E286</f>
        <v>0.62935185185185183</v>
      </c>
      <c r="F296" s="58" t="s">
        <v>1</v>
      </c>
      <c r="G296" s="60">
        <v>2.6476826983135538E-3</v>
      </c>
      <c r="H296" s="61">
        <v>0.27029999999999998</v>
      </c>
      <c r="I296" s="62">
        <f t="shared" si="4"/>
        <v>7.1566863335415355E-4</v>
      </c>
    </row>
    <row r="297" spans="2:9">
      <c r="B297" s="58">
        <v>276</v>
      </c>
      <c r="C297" s="216">
        <f>'[1]24.02.20_Inlet'!D287</f>
        <v>45342</v>
      </c>
      <c r="D297" s="216"/>
      <c r="E297" s="59">
        <f>'[1]24.02.20_Inlet'!E287</f>
        <v>0.63004629629629627</v>
      </c>
      <c r="F297" s="58" t="s">
        <v>1</v>
      </c>
      <c r="G297" s="60">
        <v>2.6559436066744E-3</v>
      </c>
      <c r="H297" s="61">
        <v>0.26929999999999998</v>
      </c>
      <c r="I297" s="62">
        <f t="shared" si="4"/>
        <v>7.1524561327741582E-4</v>
      </c>
    </row>
    <row r="298" spans="2:9">
      <c r="B298" s="58">
        <v>277</v>
      </c>
      <c r="C298" s="216">
        <f>'[1]24.02.20_Inlet'!D288</f>
        <v>45342</v>
      </c>
      <c r="D298" s="216"/>
      <c r="E298" s="59">
        <f>'[1]24.02.20_Inlet'!E288</f>
        <v>0.63074074074074071</v>
      </c>
      <c r="F298" s="58" t="s">
        <v>1</v>
      </c>
      <c r="G298" s="60">
        <v>2.6437851342910679E-3</v>
      </c>
      <c r="H298" s="61">
        <v>0.27039999999999997</v>
      </c>
      <c r="I298" s="62">
        <f t="shared" si="4"/>
        <v>7.1487950031230468E-4</v>
      </c>
    </row>
    <row r="299" spans="2:9">
      <c r="B299" s="58">
        <v>278</v>
      </c>
      <c r="C299" s="216">
        <f>'[1]24.02.20_Inlet'!D289</f>
        <v>45342</v>
      </c>
      <c r="D299" s="216"/>
      <c r="E299" s="59">
        <f>'[1]24.02.20_Inlet'!E289</f>
        <v>0.63143518518518515</v>
      </c>
      <c r="F299" s="58" t="s">
        <v>1</v>
      </c>
      <c r="G299" s="60">
        <v>2.6433407691621308E-3</v>
      </c>
      <c r="H299" s="61">
        <v>0.26929999999999998</v>
      </c>
      <c r="I299" s="62">
        <f t="shared" si="4"/>
        <v>7.1185166913536181E-4</v>
      </c>
    </row>
    <row r="300" spans="2:9">
      <c r="B300" s="58">
        <v>279</v>
      </c>
      <c r="C300" s="216">
        <f>'[1]24.02.20_Inlet'!D290</f>
        <v>45342</v>
      </c>
      <c r="D300" s="216"/>
      <c r="E300" s="59">
        <f>'[1]24.02.20_Inlet'!E290</f>
        <v>0.6321296296296296</v>
      </c>
      <c r="F300" s="58" t="s">
        <v>1</v>
      </c>
      <c r="G300" s="60">
        <v>2.6506165789238864E-3</v>
      </c>
      <c r="H300" s="61">
        <v>0.26939999999999997</v>
      </c>
      <c r="I300" s="62">
        <f t="shared" si="4"/>
        <v>7.1407610636209492E-4</v>
      </c>
    </row>
    <row r="301" spans="2:9">
      <c r="B301" s="58">
        <v>280</v>
      </c>
      <c r="C301" s="216">
        <f>'[1]24.02.20_Inlet'!D291</f>
        <v>45342</v>
      </c>
      <c r="D301" s="216"/>
      <c r="E301" s="59">
        <f>'[1]24.02.20_Inlet'!E291</f>
        <v>0.63282407407407404</v>
      </c>
      <c r="F301" s="58" t="s">
        <v>1</v>
      </c>
      <c r="G301" s="60">
        <v>2.6404229499420004E-3</v>
      </c>
      <c r="H301" s="61">
        <v>0.27049999999999996</v>
      </c>
      <c r="I301" s="62">
        <f t="shared" si="4"/>
        <v>7.1423440795931098E-4</v>
      </c>
    </row>
    <row r="302" spans="2:9">
      <c r="B302" s="58">
        <v>281</v>
      </c>
      <c r="C302" s="216">
        <f>'[1]24.02.20_Inlet'!D292</f>
        <v>45342</v>
      </c>
      <c r="D302" s="216"/>
      <c r="E302" s="59">
        <f>'[1]24.02.20_Inlet'!E292</f>
        <v>0.63351851851851848</v>
      </c>
      <c r="F302" s="58" t="s">
        <v>1</v>
      </c>
      <c r="G302" s="60">
        <v>2.6570946729722491E-3</v>
      </c>
      <c r="H302" s="61">
        <v>0.26949999999999996</v>
      </c>
      <c r="I302" s="62">
        <f t="shared" si="4"/>
        <v>7.1608701436602108E-4</v>
      </c>
    </row>
    <row r="303" spans="2:9">
      <c r="B303" s="58">
        <v>282</v>
      </c>
      <c r="C303" s="216">
        <f>'[1]24.02.20_Inlet'!D293</f>
        <v>45342</v>
      </c>
      <c r="D303" s="216"/>
      <c r="E303" s="59">
        <f>'[1]24.02.20_Inlet'!E293</f>
        <v>0.63421296296296292</v>
      </c>
      <c r="F303" s="58" t="s">
        <v>1</v>
      </c>
      <c r="G303" s="60">
        <v>2.6482127241902382E-3</v>
      </c>
      <c r="H303" s="61">
        <v>0.27099999999999996</v>
      </c>
      <c r="I303" s="62">
        <f t="shared" si="4"/>
        <v>7.1766564825555441E-4</v>
      </c>
    </row>
    <row r="304" spans="2:9">
      <c r="B304" s="58">
        <v>283</v>
      </c>
      <c r="C304" s="216">
        <f>'[1]24.02.20_Inlet'!D294</f>
        <v>45342</v>
      </c>
      <c r="D304" s="216"/>
      <c r="E304" s="59">
        <f>'[1]24.02.20_Inlet'!E294</f>
        <v>0.63490740740740736</v>
      </c>
      <c r="F304" s="58" t="s">
        <v>1</v>
      </c>
      <c r="G304" s="60">
        <v>2.650193628981886E-3</v>
      </c>
      <c r="H304" s="61">
        <v>0.2702</v>
      </c>
      <c r="I304" s="62">
        <f t="shared" si="4"/>
        <v>7.1608231855090554E-4</v>
      </c>
    </row>
    <row r="305" spans="2:9">
      <c r="B305" s="58">
        <v>284</v>
      </c>
      <c r="C305" s="216">
        <f>'[1]24.02.20_Inlet'!D295</f>
        <v>45342</v>
      </c>
      <c r="D305" s="216"/>
      <c r="E305" s="59">
        <f>'[1]24.02.20_Inlet'!E295</f>
        <v>0.63560185185185181</v>
      </c>
      <c r="F305" s="58" t="s">
        <v>1</v>
      </c>
      <c r="G305" s="60">
        <v>2.6631712322655481E-3</v>
      </c>
      <c r="H305" s="61">
        <v>0.27039999999999997</v>
      </c>
      <c r="I305" s="62">
        <f t="shared" si="4"/>
        <v>7.2012150120460419E-4</v>
      </c>
    </row>
    <row r="306" spans="2:9">
      <c r="B306" s="58">
        <v>285</v>
      </c>
      <c r="C306" s="216">
        <f>'[1]24.02.20_Inlet'!D296</f>
        <v>45342</v>
      </c>
      <c r="D306" s="216"/>
      <c r="E306" s="59">
        <f>'[1]24.02.20_Inlet'!E296</f>
        <v>0.63629629629629625</v>
      </c>
      <c r="F306" s="58" t="s">
        <v>1</v>
      </c>
      <c r="G306" s="60">
        <v>2.6539627018827517E-3</v>
      </c>
      <c r="H306" s="61">
        <v>0.2631</v>
      </c>
      <c r="I306" s="62">
        <f t="shared" si="4"/>
        <v>6.9825758686535198E-4</v>
      </c>
    </row>
    <row r="307" spans="2:9">
      <c r="B307" s="58">
        <v>286</v>
      </c>
      <c r="C307" s="216">
        <f>'[1]24.02.20_Inlet'!D297</f>
        <v>45342</v>
      </c>
      <c r="D307" s="216"/>
      <c r="E307" s="59">
        <f>'[1]24.02.20_Inlet'!E297</f>
        <v>0.63699074074074069</v>
      </c>
      <c r="F307" s="58" t="s">
        <v>1</v>
      </c>
      <c r="G307" s="60">
        <v>2.6685089676095294E-3</v>
      </c>
      <c r="H307" s="61">
        <v>0.26319999999999999</v>
      </c>
      <c r="I307" s="62">
        <f t="shared" si="4"/>
        <v>7.0235156027482809E-4</v>
      </c>
    </row>
    <row r="308" spans="2:9">
      <c r="B308" s="58">
        <v>287</v>
      </c>
      <c r="C308" s="216">
        <f>'[1]24.02.20_Inlet'!D298</f>
        <v>45342</v>
      </c>
      <c r="D308" s="216"/>
      <c r="E308" s="59">
        <f>'[1]24.02.20_Inlet'!E298</f>
        <v>0.63768518518518513</v>
      </c>
      <c r="F308" s="58" t="s">
        <v>1</v>
      </c>
      <c r="G308" s="60">
        <v>2.6552476130989556E-3</v>
      </c>
      <c r="H308" s="61">
        <v>0.26319999999999999</v>
      </c>
      <c r="I308" s="62">
        <f t="shared" si="4"/>
        <v>6.9886117176764509E-4</v>
      </c>
    </row>
    <row r="309" spans="2:9">
      <c r="B309" s="58">
        <v>288</v>
      </c>
      <c r="C309" s="216">
        <f>'[1]24.02.20_Inlet'!D299</f>
        <v>45342</v>
      </c>
      <c r="D309" s="216"/>
      <c r="E309" s="59">
        <f>'[1]24.02.20_Inlet'!E299</f>
        <v>0.63837962962962957</v>
      </c>
      <c r="F309" s="58" t="s">
        <v>1</v>
      </c>
      <c r="G309" s="60">
        <v>2.6587971803337194E-3</v>
      </c>
      <c r="H309" s="61">
        <v>0.26329999999999998</v>
      </c>
      <c r="I309" s="62">
        <f t="shared" si="4"/>
        <v>7.000612975818683E-4</v>
      </c>
    </row>
    <row r="310" spans="2:9">
      <c r="B310" s="58">
        <v>289</v>
      </c>
      <c r="C310" s="216">
        <f>'[1]24.02.20_Inlet'!D300</f>
        <v>45342</v>
      </c>
      <c r="D310" s="216"/>
      <c r="E310" s="59">
        <f>'[1]24.02.20_Inlet'!E300</f>
        <v>0.63907407407407413</v>
      </c>
      <c r="F310" s="58" t="s">
        <v>1</v>
      </c>
      <c r="G310" s="60">
        <v>2.6599161238511646E-3</v>
      </c>
      <c r="H310" s="61">
        <v>0.26329999999999998</v>
      </c>
      <c r="I310" s="62">
        <f t="shared" si="4"/>
        <v>7.0035591541001163E-4</v>
      </c>
    </row>
    <row r="311" spans="2:9">
      <c r="B311" s="58">
        <v>290</v>
      </c>
      <c r="C311" s="216">
        <f>'[1]24.02.20_Inlet'!D301</f>
        <v>45342</v>
      </c>
      <c r="D311" s="216"/>
      <c r="E311" s="59">
        <f>'[1]24.02.20_Inlet'!E301</f>
        <v>0.63976851851851857</v>
      </c>
      <c r="F311" s="58" t="s">
        <v>1</v>
      </c>
      <c r="G311" s="60">
        <v>2.6690550548764164E-3</v>
      </c>
      <c r="H311" s="61">
        <v>0.2636</v>
      </c>
      <c r="I311" s="62">
        <f t="shared" si="4"/>
        <v>7.0356291246542334E-4</v>
      </c>
    </row>
    <row r="312" spans="2:9">
      <c r="B312" s="58">
        <v>291</v>
      </c>
      <c r="C312" s="216">
        <f>'[1]24.02.20_Inlet'!D302</f>
        <v>45342</v>
      </c>
      <c r="D312" s="216"/>
      <c r="E312" s="59">
        <f>'[1]24.02.20_Inlet'!E302</f>
        <v>0.64046296296296301</v>
      </c>
      <c r="F312" s="58" t="s">
        <v>1</v>
      </c>
      <c r="G312" s="60">
        <v>2.6628500044614972E-3</v>
      </c>
      <c r="H312" s="61">
        <v>0.26329999999999998</v>
      </c>
      <c r="I312" s="62">
        <f t="shared" si="4"/>
        <v>7.0112840617471211E-4</v>
      </c>
    </row>
    <row r="313" spans="2:9">
      <c r="B313" s="58">
        <v>292</v>
      </c>
      <c r="C313" s="216">
        <f>'[1]24.02.20_Inlet'!D303</f>
        <v>45342</v>
      </c>
      <c r="D313" s="216"/>
      <c r="E313" s="59">
        <f>'[1]24.02.20_Inlet'!E303</f>
        <v>0.64115740740740745</v>
      </c>
      <c r="F313" s="58" t="s">
        <v>1</v>
      </c>
      <c r="G313" s="60">
        <v>2.6621165343089143E-3</v>
      </c>
      <c r="H313" s="61">
        <v>0.26329999999999998</v>
      </c>
      <c r="I313" s="62">
        <f t="shared" si="4"/>
        <v>7.0093528348353707E-4</v>
      </c>
    </row>
    <row r="314" spans="2:9">
      <c r="B314" s="58">
        <v>293</v>
      </c>
      <c r="C314" s="216">
        <f>'[1]24.02.20_Inlet'!D304</f>
        <v>45342</v>
      </c>
      <c r="D314" s="216"/>
      <c r="E314" s="59">
        <f>'[1]24.02.20_Inlet'!E304</f>
        <v>0.6418518518518519</v>
      </c>
      <c r="F314" s="58" t="s">
        <v>1</v>
      </c>
      <c r="G314" s="60">
        <v>2.6600874453466582E-3</v>
      </c>
      <c r="H314" s="61">
        <v>0.26329999999999998</v>
      </c>
      <c r="I314" s="62">
        <f t="shared" si="4"/>
        <v>7.0040102435977507E-4</v>
      </c>
    </row>
    <row r="315" spans="2:9">
      <c r="B315" s="58">
        <v>294</v>
      </c>
      <c r="C315" s="216">
        <f>'[1]24.02.20_Inlet'!D305</f>
        <v>45342</v>
      </c>
      <c r="D315" s="216"/>
      <c r="E315" s="59">
        <f>'[1]24.02.20_Inlet'!E305</f>
        <v>0.64254629629629634</v>
      </c>
      <c r="F315" s="58" t="s">
        <v>1</v>
      </c>
      <c r="G315" s="60">
        <v>2.6721441955920408E-3</v>
      </c>
      <c r="H315" s="61">
        <v>0.2641</v>
      </c>
      <c r="I315" s="62">
        <f t="shared" si="4"/>
        <v>7.0571328205585801E-4</v>
      </c>
    </row>
    <row r="316" spans="2:9">
      <c r="B316" s="58">
        <v>295</v>
      </c>
      <c r="C316" s="216">
        <f>'[1]24.02.20_Inlet'!D306</f>
        <v>45342</v>
      </c>
      <c r="D316" s="216"/>
      <c r="E316" s="59">
        <f>'[1]24.02.20_Inlet'!E306</f>
        <v>0.64324074074074078</v>
      </c>
      <c r="F316" s="58" t="s">
        <v>1</v>
      </c>
      <c r="G316" s="60">
        <v>2.6680057107165162E-3</v>
      </c>
      <c r="H316" s="61">
        <v>0.26319999999999999</v>
      </c>
      <c r="I316" s="62">
        <f t="shared" si="4"/>
        <v>7.0221910306058699E-4</v>
      </c>
    </row>
    <row r="317" spans="2:9">
      <c r="B317" s="58">
        <v>296</v>
      </c>
      <c r="C317" s="216">
        <f>'[1]24.02.20_Inlet'!D307</f>
        <v>45342</v>
      </c>
      <c r="D317" s="216"/>
      <c r="E317" s="59">
        <f>'[1]24.02.20_Inlet'!E307</f>
        <v>0.64393518518518522</v>
      </c>
      <c r="F317" s="58" t="s">
        <v>1</v>
      </c>
      <c r="G317" s="60">
        <v>2.6686909966984916E-3</v>
      </c>
      <c r="H317" s="61">
        <v>0.26329999999999998</v>
      </c>
      <c r="I317" s="62">
        <f t="shared" si="4"/>
        <v>7.0266633943071282E-4</v>
      </c>
    </row>
    <row r="318" spans="2:9">
      <c r="B318" s="58">
        <v>297</v>
      </c>
      <c r="C318" s="216">
        <f>'[1]24.02.20_Inlet'!D308</f>
        <v>45342</v>
      </c>
      <c r="D318" s="216"/>
      <c r="E318" s="59">
        <f>'[1]24.02.20_Inlet'!E308</f>
        <v>0.64462962962962966</v>
      </c>
      <c r="F318" s="58" t="s">
        <v>1</v>
      </c>
      <c r="G318" s="60">
        <v>2.6725564379405727E-3</v>
      </c>
      <c r="H318" s="61">
        <v>0.26329999999999998</v>
      </c>
      <c r="I318" s="62">
        <f t="shared" si="4"/>
        <v>7.0368411010975269E-4</v>
      </c>
    </row>
    <row r="319" spans="2:9">
      <c r="B319" s="58">
        <v>298</v>
      </c>
      <c r="C319" s="216">
        <f>'[1]24.02.20_Inlet'!D309</f>
        <v>45342</v>
      </c>
      <c r="D319" s="216"/>
      <c r="E319" s="59">
        <f>'[1]24.02.20_Inlet'!E309</f>
        <v>0.64532407407407411</v>
      </c>
      <c r="F319" s="58" t="s">
        <v>1</v>
      </c>
      <c r="G319" s="60">
        <v>2.6736914428482196E-3</v>
      </c>
      <c r="H319" s="61">
        <v>0.26430000000000003</v>
      </c>
      <c r="I319" s="62">
        <f t="shared" si="4"/>
        <v>7.0665664834478449E-4</v>
      </c>
    </row>
    <row r="320" spans="2:9">
      <c r="B320" s="58">
        <v>299</v>
      </c>
      <c r="C320" s="216">
        <f>'[1]24.02.20_Inlet'!D310</f>
        <v>45342</v>
      </c>
      <c r="D320" s="216"/>
      <c r="E320" s="59">
        <f>'[1]24.02.20_Inlet'!E310</f>
        <v>0.64601851851851855</v>
      </c>
      <c r="F320" s="58" t="s">
        <v>1</v>
      </c>
      <c r="G320" s="60">
        <v>2.6634228607120545E-3</v>
      </c>
      <c r="H320" s="61">
        <v>0.26429999999999998</v>
      </c>
      <c r="I320" s="62">
        <f t="shared" si="4"/>
        <v>7.0394266208619592E-4</v>
      </c>
    </row>
    <row r="321" spans="2:9">
      <c r="B321" s="58">
        <v>300</v>
      </c>
      <c r="C321" s="216">
        <f>'[1]24.02.20_Inlet'!D311</f>
        <v>45342</v>
      </c>
      <c r="D321" s="216"/>
      <c r="E321" s="59">
        <f>'[1]24.02.20_Inlet'!E311</f>
        <v>0.64671296296296299</v>
      </c>
      <c r="F321" s="58" t="s">
        <v>1</v>
      </c>
      <c r="G321" s="60">
        <v>2.6722566253234588E-3</v>
      </c>
      <c r="H321" s="61">
        <v>0.26340000000000002</v>
      </c>
      <c r="I321" s="62">
        <f t="shared" si="4"/>
        <v>7.0387239511019914E-4</v>
      </c>
    </row>
    <row r="322" spans="2:9">
      <c r="B322" s="58">
        <v>301</v>
      </c>
      <c r="C322" s="216">
        <f>'[1]24.02.20_Inlet'!D312</f>
        <v>45342</v>
      </c>
      <c r="D322" s="216"/>
      <c r="E322" s="59">
        <f>'[1]24.02.20_Inlet'!E312</f>
        <v>0.64740740740740743</v>
      </c>
      <c r="F322" s="58" t="s">
        <v>1</v>
      </c>
      <c r="G322" s="60">
        <v>2.6599857232087088E-3</v>
      </c>
      <c r="H322" s="61">
        <v>0.26330000000000003</v>
      </c>
      <c r="I322" s="62">
        <f t="shared" si="4"/>
        <v>7.0037424092085306E-4</v>
      </c>
    </row>
    <row r="323" spans="2:9">
      <c r="B323" s="58">
        <v>302</v>
      </c>
      <c r="C323" s="216">
        <f>'[1]24.02.20_Inlet'!D313</f>
        <v>45342</v>
      </c>
      <c r="D323" s="216"/>
      <c r="E323" s="59">
        <f>'[1]24.02.20_Inlet'!E313</f>
        <v>0.64810185185185187</v>
      </c>
      <c r="F323" s="58" t="s">
        <v>1</v>
      </c>
      <c r="G323" s="60">
        <v>2.6656821629338803E-3</v>
      </c>
      <c r="H323" s="61">
        <v>0.2641</v>
      </c>
      <c r="I323" s="62">
        <f t="shared" si="4"/>
        <v>7.0400665923083775E-4</v>
      </c>
    </row>
    <row r="324" spans="2:9">
      <c r="B324" s="58">
        <v>303</v>
      </c>
      <c r="C324" s="216">
        <f>'[1]24.02.20_Inlet'!D314</f>
        <v>45342</v>
      </c>
      <c r="D324" s="216"/>
      <c r="E324" s="59">
        <f>'[1]24.02.20_Inlet'!E314</f>
        <v>0.64879629629629632</v>
      </c>
      <c r="F324" s="58" t="s">
        <v>1</v>
      </c>
      <c r="G324" s="60">
        <v>2.6580422949941999E-3</v>
      </c>
      <c r="H324" s="61">
        <v>0.26340000000000002</v>
      </c>
      <c r="I324" s="62">
        <f t="shared" si="4"/>
        <v>7.0012834050147234E-4</v>
      </c>
    </row>
    <row r="325" spans="2:9">
      <c r="B325" s="58">
        <v>304</v>
      </c>
      <c r="C325" s="216">
        <f>'[1]24.02.20_Inlet'!D315</f>
        <v>45342</v>
      </c>
      <c r="D325" s="216"/>
      <c r="E325" s="59">
        <f>'[1]24.02.20_Inlet'!E315</f>
        <v>0.64949074074074076</v>
      </c>
      <c r="F325" s="58" t="s">
        <v>1</v>
      </c>
      <c r="G325" s="60">
        <v>2.6643062371731951E-3</v>
      </c>
      <c r="H325" s="61">
        <v>0.26340000000000002</v>
      </c>
      <c r="I325" s="62">
        <f t="shared" si="4"/>
        <v>7.0177826287141963E-4</v>
      </c>
    </row>
    <row r="326" spans="2:9">
      <c r="B326" s="58">
        <v>305</v>
      </c>
      <c r="C326" s="216">
        <f>'[1]24.02.20_Inlet'!D316</f>
        <v>45342</v>
      </c>
      <c r="D326" s="216"/>
      <c r="E326" s="59">
        <f>'[1]24.02.20_Inlet'!E316</f>
        <v>0.6501851851851852</v>
      </c>
      <c r="F326" s="58" t="s">
        <v>1</v>
      </c>
      <c r="G326" s="60">
        <v>2.6601784598911391E-3</v>
      </c>
      <c r="H326" s="61">
        <v>0.26500000000000001</v>
      </c>
      <c r="I326" s="62">
        <f t="shared" si="4"/>
        <v>7.0494729187115185E-4</v>
      </c>
    </row>
    <row r="327" spans="2:9">
      <c r="B327" s="58">
        <v>306</v>
      </c>
      <c r="C327" s="216">
        <f>'[1]24.02.20_Inlet'!D317</f>
        <v>45342</v>
      </c>
      <c r="D327" s="216"/>
      <c r="E327" s="59">
        <f>'[1]24.02.20_Inlet'!E317</f>
        <v>0.65087962962962964</v>
      </c>
      <c r="F327" s="58" t="s">
        <v>1</v>
      </c>
      <c r="G327" s="60">
        <v>2.6555902560899437E-3</v>
      </c>
      <c r="H327" s="61">
        <v>0.26430000000000003</v>
      </c>
      <c r="I327" s="62">
        <f t="shared" si="4"/>
        <v>7.0187250468457221E-4</v>
      </c>
    </row>
    <row r="328" spans="2:9">
      <c r="B328" s="58">
        <v>307</v>
      </c>
      <c r="C328" s="216">
        <f>'[1]24.02.20_Inlet'!D318</f>
        <v>45342</v>
      </c>
      <c r="D328" s="216"/>
      <c r="E328" s="59">
        <f>'[1]24.02.20_Inlet'!E318</f>
        <v>0.65157407407407408</v>
      </c>
      <c r="F328" s="58" t="s">
        <v>1</v>
      </c>
      <c r="G328" s="60">
        <v>2.652195948960471E-3</v>
      </c>
      <c r="H328" s="61">
        <v>0.26400000000000001</v>
      </c>
      <c r="I328" s="62">
        <f t="shared" si="4"/>
        <v>7.001797305255644E-4</v>
      </c>
    </row>
    <row r="329" spans="2:9">
      <c r="B329" s="58">
        <v>308</v>
      </c>
      <c r="C329" s="216">
        <f>'[1]24.02.20_Inlet'!D319</f>
        <v>45342</v>
      </c>
      <c r="D329" s="216"/>
      <c r="E329" s="59">
        <f>'[1]24.02.20_Inlet'!E319</f>
        <v>0.65226851851851853</v>
      </c>
      <c r="F329" s="58" t="s">
        <v>1</v>
      </c>
      <c r="G329" s="60">
        <v>2.6414508789149639E-3</v>
      </c>
      <c r="H329" s="61">
        <v>0.26429999999999998</v>
      </c>
      <c r="I329" s="62">
        <f t="shared" si="4"/>
        <v>6.9813546729722491E-4</v>
      </c>
    </row>
    <row r="330" spans="2:9">
      <c r="B330" s="58">
        <v>309</v>
      </c>
      <c r="C330" s="216">
        <f>'[1]24.02.20_Inlet'!D320</f>
        <v>45342</v>
      </c>
      <c r="D330" s="216"/>
      <c r="E330" s="59">
        <f>'[1]24.02.20_Inlet'!E320</f>
        <v>0.65296296296296297</v>
      </c>
      <c r="F330" s="58" t="s">
        <v>1</v>
      </c>
      <c r="G330" s="60">
        <v>2.6523672704559646E-3</v>
      </c>
      <c r="H330" s="61">
        <v>0.2651</v>
      </c>
      <c r="I330" s="62">
        <f t="shared" si="4"/>
        <v>7.0314256339787623E-4</v>
      </c>
    </row>
    <row r="331" spans="2:9">
      <c r="B331" s="58">
        <v>310</v>
      </c>
      <c r="C331" s="216">
        <f>'[1]24.02.20_Inlet'!D321</f>
        <v>45342</v>
      </c>
      <c r="D331" s="216"/>
      <c r="E331" s="59">
        <f>'[1]24.02.20_Inlet'!E321</f>
        <v>0.65365740740740741</v>
      </c>
      <c r="F331" s="58" t="s">
        <v>1</v>
      </c>
      <c r="G331" s="60">
        <v>2.6555527795128048E-3</v>
      </c>
      <c r="H331" s="61">
        <v>0.26369999999999999</v>
      </c>
      <c r="I331" s="62">
        <f t="shared" si="4"/>
        <v>7.0026926795752661E-4</v>
      </c>
    </row>
    <row r="332" spans="2:9">
      <c r="B332" s="58">
        <v>311</v>
      </c>
      <c r="C332" s="216">
        <f>'[1]24.02.20_Inlet'!D322</f>
        <v>45342</v>
      </c>
      <c r="D332" s="216"/>
      <c r="E332" s="59">
        <f>'[1]24.02.20_Inlet'!E322</f>
        <v>0.65435185185185185</v>
      </c>
      <c r="F332" s="58" t="s">
        <v>1</v>
      </c>
      <c r="G332" s="60">
        <v>2.654851432140626E-3</v>
      </c>
      <c r="H332" s="61">
        <v>0.26319999999999999</v>
      </c>
      <c r="I332" s="62">
        <f t="shared" si="4"/>
        <v>6.9875689693941275E-4</v>
      </c>
    </row>
    <row r="333" spans="2:9">
      <c r="B333" s="58">
        <v>312</v>
      </c>
      <c r="C333" s="217">
        <f>'[1]24.02.20_Inlet'!D323</f>
        <v>45342</v>
      </c>
      <c r="D333" s="218"/>
      <c r="E333" s="59">
        <f>'[1]24.02.20_Inlet'!E323</f>
        <v>0.65504629629629629</v>
      </c>
      <c r="F333" s="58" t="s">
        <v>1</v>
      </c>
      <c r="G333" s="60">
        <v>0</v>
      </c>
      <c r="H333" s="61">
        <v>0.26329999999999998</v>
      </c>
      <c r="I333" s="62">
        <f t="shared" si="4"/>
        <v>0</v>
      </c>
    </row>
    <row r="334" spans="2:9">
      <c r="B334" s="58">
        <v>313</v>
      </c>
      <c r="C334" s="216">
        <f>'[1]24.02.20_Inlet'!D324</f>
        <v>45342</v>
      </c>
      <c r="D334" s="216"/>
      <c r="E334" s="59">
        <f>'[1]24.02.20_Inlet'!E324</f>
        <v>0.65574074074074074</v>
      </c>
      <c r="F334" s="58" t="s">
        <v>1</v>
      </c>
      <c r="G334" s="60">
        <v>2.6538556259480682E-3</v>
      </c>
      <c r="H334" s="61">
        <v>0.26329999999999998</v>
      </c>
      <c r="I334" s="62">
        <f t="shared" si="4"/>
        <v>6.987601863121263E-4</v>
      </c>
    </row>
    <row r="335" spans="2:9">
      <c r="B335" s="58">
        <v>314</v>
      </c>
      <c r="C335" s="216">
        <f>'[1]24.02.20_Inlet'!D325</f>
        <v>45342</v>
      </c>
      <c r="D335" s="216"/>
      <c r="E335" s="59">
        <f>'[1]24.02.20_Inlet'!E325</f>
        <v>0.65643518518518518</v>
      </c>
      <c r="F335" s="58" t="s">
        <v>1</v>
      </c>
      <c r="G335" s="60">
        <v>2.647372178102971E-3</v>
      </c>
      <c r="H335" s="61">
        <v>0.2641</v>
      </c>
      <c r="I335" s="62">
        <f t="shared" si="4"/>
        <v>6.9917099223699465E-4</v>
      </c>
    </row>
    <row r="336" spans="2:9">
      <c r="B336" s="58">
        <v>315</v>
      </c>
      <c r="C336" s="216">
        <f>'[1]24.02.20_Inlet'!D326</f>
        <v>45342</v>
      </c>
      <c r="D336" s="216"/>
      <c r="E336" s="59">
        <f>'[1]24.02.20_Inlet'!E326</f>
        <v>0.65712962962962962</v>
      </c>
      <c r="F336" s="58" t="s">
        <v>1</v>
      </c>
      <c r="G336" s="60">
        <v>2.6510823592397607E-3</v>
      </c>
      <c r="H336" s="61">
        <v>0.26340000000000002</v>
      </c>
      <c r="I336" s="62">
        <f t="shared" si="4"/>
        <v>6.9829509342375304E-4</v>
      </c>
    </row>
    <row r="337" spans="2:9">
      <c r="B337" s="58">
        <v>316</v>
      </c>
      <c r="C337" s="216">
        <f>'[1]24.02.20_Inlet'!D327</f>
        <v>45342</v>
      </c>
      <c r="D337" s="216"/>
      <c r="E337" s="59">
        <f>'[1]24.02.20_Inlet'!E327</f>
        <v>0.65782407407407406</v>
      </c>
      <c r="F337" s="58" t="s">
        <v>1</v>
      </c>
      <c r="G337" s="60">
        <v>2.6478379584188453E-3</v>
      </c>
      <c r="H337" s="61">
        <v>0.2641</v>
      </c>
      <c r="I337" s="62">
        <f t="shared" si="4"/>
        <v>6.9929400481841709E-4</v>
      </c>
    </row>
    <row r="338" spans="2:9">
      <c r="B338" s="58">
        <v>317</v>
      </c>
      <c r="C338" s="216">
        <f>'[1]24.02.20_Inlet'!D328</f>
        <v>45342</v>
      </c>
      <c r="D338" s="216"/>
      <c r="E338" s="59">
        <f>'[1]24.02.20_Inlet'!E328</f>
        <v>0.6585185185185185</v>
      </c>
      <c r="F338" s="58" t="s">
        <v>1</v>
      </c>
      <c r="G338" s="60">
        <v>2.6581333095386812E-3</v>
      </c>
      <c r="H338" s="61">
        <v>0.26430000000000003</v>
      </c>
      <c r="I338" s="62">
        <f t="shared" si="4"/>
        <v>7.0254463371107357E-4</v>
      </c>
    </row>
    <row r="339" spans="2:9">
      <c r="B339" s="58">
        <v>318</v>
      </c>
      <c r="C339" s="216">
        <f>'[1]24.02.20_Inlet'!D329</f>
        <v>45342</v>
      </c>
      <c r="D339" s="216"/>
      <c r="E339" s="59">
        <f>'[1]24.02.20_Inlet'!E329</f>
        <v>0.65921296296296295</v>
      </c>
      <c r="F339" s="58" t="s">
        <v>1</v>
      </c>
      <c r="G339" s="60">
        <v>2.6380886945658959E-3</v>
      </c>
      <c r="H339" s="61">
        <v>0.26339999999999997</v>
      </c>
      <c r="I339" s="62">
        <f t="shared" si="4"/>
        <v>6.9487256214865686E-4</v>
      </c>
    </row>
    <row r="340" spans="2:9">
      <c r="B340" s="58">
        <v>319</v>
      </c>
      <c r="C340" s="216">
        <f>'[1]24.02.20_Inlet'!D330</f>
        <v>45342</v>
      </c>
      <c r="D340" s="216"/>
      <c r="E340" s="59">
        <f>'[1]24.02.20_Inlet'!E330</f>
        <v>0.65990740740740739</v>
      </c>
      <c r="F340" s="58" t="s">
        <v>1</v>
      </c>
      <c r="G340" s="60">
        <v>2.6466815383242616E-3</v>
      </c>
      <c r="H340" s="61">
        <v>0.26329999999999998</v>
      </c>
      <c r="I340" s="62">
        <f t="shared" si="4"/>
        <v>6.9687124904077797E-4</v>
      </c>
    </row>
    <row r="341" spans="2:9">
      <c r="B341" s="58">
        <v>320</v>
      </c>
      <c r="C341" s="216">
        <f>'[1]24.02.20_Inlet'!D331</f>
        <v>45342</v>
      </c>
      <c r="D341" s="216"/>
      <c r="E341" s="59">
        <f>'[1]24.02.20_Inlet'!E331</f>
        <v>0.66060185185185183</v>
      </c>
      <c r="F341" s="58" t="s">
        <v>1</v>
      </c>
      <c r="G341" s="60">
        <v>2.6406852859819753E-3</v>
      </c>
      <c r="H341" s="61">
        <v>0.26329999999999998</v>
      </c>
      <c r="I341" s="62">
        <f t="shared" si="4"/>
        <v>6.9529243579905409E-4</v>
      </c>
    </row>
    <row r="342" spans="2:9">
      <c r="B342" s="58">
        <v>321</v>
      </c>
      <c r="C342" s="216">
        <f>'[1]24.02.20_Inlet'!D332</f>
        <v>45342</v>
      </c>
      <c r="D342" s="216"/>
      <c r="E342" s="59">
        <f>'[1]24.02.20_Inlet'!E332</f>
        <v>0.66129629629629627</v>
      </c>
      <c r="F342" s="58" t="s">
        <v>1</v>
      </c>
      <c r="G342" s="60">
        <v>2.642601945212813E-3</v>
      </c>
      <c r="H342" s="61">
        <v>0.26340000000000002</v>
      </c>
      <c r="I342" s="62">
        <f t="shared" si="4"/>
        <v>6.9606135236905504E-4</v>
      </c>
    </row>
    <row r="343" spans="2:9">
      <c r="B343" s="58">
        <v>322</v>
      </c>
      <c r="C343" s="216">
        <f>'[1]24.02.20_Inlet'!D333</f>
        <v>45342</v>
      </c>
      <c r="D343" s="216"/>
      <c r="E343" s="59">
        <f>'[1]24.02.20_Inlet'!E333</f>
        <v>0.66199074074074071</v>
      </c>
      <c r="F343" s="58" t="s">
        <v>1</v>
      </c>
      <c r="G343" s="60">
        <v>2.6572874096546799E-3</v>
      </c>
      <c r="H343" s="61">
        <v>0.26430000000000003</v>
      </c>
      <c r="I343" s="62">
        <f t="shared" ref="I343:I406" si="5">G343*H343</f>
        <v>7.0232106237173202E-4</v>
      </c>
    </row>
    <row r="344" spans="2:9">
      <c r="B344" s="58">
        <v>323</v>
      </c>
      <c r="C344" s="216">
        <f>'[1]24.02.20_Inlet'!D334</f>
        <v>45342</v>
      </c>
      <c r="D344" s="216"/>
      <c r="E344" s="59">
        <f>'[1]24.02.20_Inlet'!E334</f>
        <v>0.66268518518518515</v>
      </c>
      <c r="F344" s="58" t="s">
        <v>1</v>
      </c>
      <c r="G344" s="60">
        <v>2.6505041491924689E-3</v>
      </c>
      <c r="H344" s="61">
        <v>0.26430000000000003</v>
      </c>
      <c r="I344" s="62">
        <f t="shared" si="5"/>
        <v>7.0052824663156962E-4</v>
      </c>
    </row>
    <row r="345" spans="2:9">
      <c r="B345" s="58">
        <v>324</v>
      </c>
      <c r="C345" s="216">
        <f>'[1]24.02.20_Inlet'!D335</f>
        <v>45342</v>
      </c>
      <c r="D345" s="216"/>
      <c r="E345" s="59">
        <f>'[1]24.02.20_Inlet'!E335</f>
        <v>0.6633796296296296</v>
      </c>
      <c r="F345" s="58" t="s">
        <v>1</v>
      </c>
      <c r="G345" s="60">
        <v>2.6478968501829213E-3</v>
      </c>
      <c r="H345" s="61">
        <v>0.26400000000000001</v>
      </c>
      <c r="I345" s="62">
        <f t="shared" si="5"/>
        <v>6.9904476844829123E-4</v>
      </c>
    </row>
    <row r="346" spans="2:9">
      <c r="B346" s="58">
        <v>325</v>
      </c>
      <c r="C346" s="216">
        <f>'[1]24.02.20_Inlet'!D336</f>
        <v>45342</v>
      </c>
      <c r="D346" s="216"/>
      <c r="E346" s="59">
        <f>'[1]24.02.20_Inlet'!E336</f>
        <v>0.66407407407407404</v>
      </c>
      <c r="F346" s="58" t="s">
        <v>1</v>
      </c>
      <c r="G346" s="60">
        <v>2.6583528152047827E-3</v>
      </c>
      <c r="H346" s="61">
        <v>0.2641</v>
      </c>
      <c r="I346" s="62">
        <f t="shared" si="5"/>
        <v>7.0207097849558312E-4</v>
      </c>
    </row>
    <row r="347" spans="2:9">
      <c r="B347" s="58">
        <v>326</v>
      </c>
      <c r="C347" s="216">
        <f>'[1]24.02.20_Inlet'!D337</f>
        <v>45342</v>
      </c>
      <c r="D347" s="216"/>
      <c r="E347" s="59">
        <f>'[1]24.02.20_Inlet'!E337</f>
        <v>0.66476851851851848</v>
      </c>
      <c r="F347" s="58" t="s">
        <v>1</v>
      </c>
      <c r="G347" s="60">
        <v>2.6537967341839917E-3</v>
      </c>
      <c r="H347" s="61">
        <v>0.26490000000000002</v>
      </c>
      <c r="I347" s="62">
        <f t="shared" si="5"/>
        <v>7.0299075488533948E-4</v>
      </c>
    </row>
    <row r="348" spans="2:9">
      <c r="B348" s="58">
        <v>327</v>
      </c>
      <c r="C348" s="216">
        <f>'[1]24.02.20_Inlet'!D338</f>
        <v>45342</v>
      </c>
      <c r="D348" s="216"/>
      <c r="E348" s="59">
        <f>'[1]24.02.20_Inlet'!E338</f>
        <v>0.66546296296296292</v>
      </c>
      <c r="F348" s="58" t="s">
        <v>1</v>
      </c>
      <c r="G348" s="60">
        <v>2.6443205139644863E-3</v>
      </c>
      <c r="H348" s="61">
        <v>0.26430000000000003</v>
      </c>
      <c r="I348" s="62">
        <f t="shared" si="5"/>
        <v>6.9889391184081381E-4</v>
      </c>
    </row>
    <row r="349" spans="2:9">
      <c r="B349" s="58">
        <v>328</v>
      </c>
      <c r="C349" s="216">
        <f>'[1]24.02.20_Inlet'!D339</f>
        <v>45342</v>
      </c>
      <c r="D349" s="216"/>
      <c r="E349" s="59">
        <f>'[1]24.02.20_Inlet'!E339</f>
        <v>0.66615740740740736</v>
      </c>
      <c r="F349" s="58" t="s">
        <v>1</v>
      </c>
      <c r="G349" s="60">
        <v>2.6507718390291778E-3</v>
      </c>
      <c r="H349" s="61">
        <v>0.26340000000000002</v>
      </c>
      <c r="I349" s="62">
        <f t="shared" si="5"/>
        <v>6.9821330240028552E-4</v>
      </c>
    </row>
    <row r="350" spans="2:9">
      <c r="B350" s="58">
        <v>329</v>
      </c>
      <c r="C350" s="216">
        <f>'[1]24.02.20_Inlet'!D340</f>
        <v>45342</v>
      </c>
      <c r="D350" s="216"/>
      <c r="E350" s="59">
        <f>'[1]24.02.20_Inlet'!E340</f>
        <v>0.66685185185185181</v>
      </c>
      <c r="F350" s="58" t="s">
        <v>1</v>
      </c>
      <c r="G350" s="60">
        <v>2.6454715802623359E-3</v>
      </c>
      <c r="H350" s="61">
        <v>0.26519999999999999</v>
      </c>
      <c r="I350" s="62">
        <f t="shared" si="5"/>
        <v>7.0157906308557152E-4</v>
      </c>
    </row>
    <row r="351" spans="2:9">
      <c r="B351" s="58">
        <v>330</v>
      </c>
      <c r="C351" s="216">
        <f>'[1]24.02.20_Inlet'!D341</f>
        <v>45342</v>
      </c>
      <c r="D351" s="216"/>
      <c r="E351" s="59">
        <f>'[1]24.02.20_Inlet'!E341</f>
        <v>0.66754629629629625</v>
      </c>
      <c r="F351" s="58" t="s">
        <v>1</v>
      </c>
      <c r="G351" s="60">
        <v>2.6537431962166506E-3</v>
      </c>
      <c r="H351" s="61">
        <v>0.26469999999999999</v>
      </c>
      <c r="I351" s="62">
        <f t="shared" si="5"/>
        <v>7.0244582403854736E-4</v>
      </c>
    </row>
    <row r="352" spans="2:9">
      <c r="B352" s="58">
        <v>331</v>
      </c>
      <c r="C352" s="216">
        <f>'[1]24.02.20_Inlet'!D342</f>
        <v>45342</v>
      </c>
      <c r="D352" s="216"/>
      <c r="E352" s="59">
        <f>'[1]24.02.20_Inlet'!E342</f>
        <v>0.66824074074074069</v>
      </c>
      <c r="F352" s="58" t="s">
        <v>1</v>
      </c>
      <c r="G352" s="60">
        <v>2.6440956545016503E-3</v>
      </c>
      <c r="H352" s="61">
        <v>0.2651</v>
      </c>
      <c r="I352" s="62">
        <f t="shared" si="5"/>
        <v>7.0094975800838748E-4</v>
      </c>
    </row>
    <row r="353" spans="2:9">
      <c r="B353" s="58">
        <v>332</v>
      </c>
      <c r="C353" s="216">
        <f>'[1]24.02.20_Inlet'!D343</f>
        <v>45342</v>
      </c>
      <c r="D353" s="216"/>
      <c r="E353" s="59">
        <f>'[1]24.02.20_Inlet'!E343</f>
        <v>0.66893518518518513</v>
      </c>
      <c r="F353" s="58" t="s">
        <v>1</v>
      </c>
      <c r="G353" s="60">
        <v>2.6440688855179795E-3</v>
      </c>
      <c r="H353" s="61">
        <v>0.26400000000000001</v>
      </c>
      <c r="I353" s="62">
        <f t="shared" si="5"/>
        <v>6.9803418577674668E-4</v>
      </c>
    </row>
    <row r="354" spans="2:9">
      <c r="B354" s="58">
        <v>333</v>
      </c>
      <c r="C354" s="216">
        <f>'[1]24.02.20_Inlet'!D344</f>
        <v>45342</v>
      </c>
      <c r="D354" s="216"/>
      <c r="E354" s="59">
        <f>'[1]24.02.20_Inlet'!E344</f>
        <v>0.66962962962962957</v>
      </c>
      <c r="F354" s="58" t="s">
        <v>1</v>
      </c>
      <c r="G354" s="60">
        <v>2.6525492995449272E-3</v>
      </c>
      <c r="H354" s="61">
        <v>0.26400000000000001</v>
      </c>
      <c r="I354" s="62">
        <f t="shared" si="5"/>
        <v>7.0027301507986082E-4</v>
      </c>
    </row>
    <row r="355" spans="2:9">
      <c r="B355" s="58">
        <v>334</v>
      </c>
      <c r="C355" s="216">
        <f>'[1]24.02.20_Inlet'!D345</f>
        <v>45342</v>
      </c>
      <c r="D355" s="216"/>
      <c r="E355" s="59">
        <f>'[1]24.02.20_Inlet'!E345</f>
        <v>0.67032407407407413</v>
      </c>
      <c r="F355" s="58" t="s">
        <v>1</v>
      </c>
      <c r="G355" s="60">
        <v>2.6453805657178546E-3</v>
      </c>
      <c r="H355" s="61">
        <v>0.26429999999999998</v>
      </c>
      <c r="I355" s="62">
        <f t="shared" si="5"/>
        <v>6.9917408351922897E-4</v>
      </c>
    </row>
    <row r="356" spans="2:9">
      <c r="B356" s="58">
        <v>335</v>
      </c>
      <c r="C356" s="216">
        <f>'[1]24.02.20_Inlet'!D346</f>
        <v>45342</v>
      </c>
      <c r="D356" s="216"/>
      <c r="E356" s="59">
        <f>'[1]24.02.20_Inlet'!E346</f>
        <v>0.67101851851851857</v>
      </c>
      <c r="F356" s="58" t="s">
        <v>1</v>
      </c>
      <c r="G356" s="60">
        <v>2.641895244043901E-3</v>
      </c>
      <c r="H356" s="61">
        <v>0.26319999999999999</v>
      </c>
      <c r="I356" s="62">
        <f t="shared" si="5"/>
        <v>6.9534682823235467E-4</v>
      </c>
    </row>
    <row r="357" spans="2:9">
      <c r="B357" s="58">
        <v>336</v>
      </c>
      <c r="C357" s="216">
        <f>'[1]24.02.20_Inlet'!D347</f>
        <v>45342</v>
      </c>
      <c r="D357" s="216"/>
      <c r="E357" s="59">
        <f>'[1]24.02.20_Inlet'!E347</f>
        <v>0.67171296296296301</v>
      </c>
      <c r="F357" s="58" t="s">
        <v>1</v>
      </c>
      <c r="G357" s="60">
        <v>2.6405300258766839E-3</v>
      </c>
      <c r="H357" s="61">
        <v>0.2651</v>
      </c>
      <c r="I357" s="62">
        <f t="shared" si="5"/>
        <v>7.0000450985990891E-4</v>
      </c>
    </row>
    <row r="358" spans="2:9">
      <c r="B358" s="58">
        <v>337</v>
      </c>
      <c r="C358" s="216">
        <f>'[1]24.02.20_Inlet'!D348</f>
        <v>45342</v>
      </c>
      <c r="D358" s="216"/>
      <c r="E358" s="59">
        <f>'[1]24.02.20_Inlet'!E348</f>
        <v>0.67240740740740745</v>
      </c>
      <c r="F358" s="58" t="s">
        <v>1</v>
      </c>
      <c r="G358" s="60">
        <v>2.6456107789774247E-3</v>
      </c>
      <c r="H358" s="61">
        <v>0.26439999999999997</v>
      </c>
      <c r="I358" s="62">
        <f t="shared" si="5"/>
        <v>6.9949948996163097E-4</v>
      </c>
    </row>
    <row r="359" spans="2:9">
      <c r="B359" s="58">
        <v>338</v>
      </c>
      <c r="C359" s="216">
        <f>'[1]24.02.20_Inlet'!D349</f>
        <v>45342</v>
      </c>
      <c r="D359" s="216"/>
      <c r="E359" s="59">
        <f>'[1]24.02.20_Inlet'!E349</f>
        <v>0.6731018518518519</v>
      </c>
      <c r="F359" s="58" t="s">
        <v>1</v>
      </c>
      <c r="G359" s="60">
        <v>2.6426340679932187E-3</v>
      </c>
      <c r="H359" s="61">
        <v>0.26329999999999998</v>
      </c>
      <c r="I359" s="62">
        <f t="shared" si="5"/>
        <v>6.9580555010261447E-4</v>
      </c>
    </row>
    <row r="360" spans="2:9">
      <c r="B360" s="58">
        <v>339</v>
      </c>
      <c r="C360" s="216">
        <f>'[1]24.02.20_Inlet'!D350</f>
        <v>45342</v>
      </c>
      <c r="D360" s="216"/>
      <c r="E360" s="59">
        <f>'[1]24.02.20_Inlet'!E350</f>
        <v>0.67379629629629634</v>
      </c>
      <c r="F360" s="58" t="s">
        <v>1</v>
      </c>
      <c r="G360" s="60">
        <v>2.6336718122601942E-3</v>
      </c>
      <c r="H360" s="61">
        <v>0.26329999999999998</v>
      </c>
      <c r="I360" s="62">
        <f t="shared" si="5"/>
        <v>6.9344578816810912E-4</v>
      </c>
    </row>
    <row r="361" spans="2:9">
      <c r="B361" s="58">
        <v>340</v>
      </c>
      <c r="C361" s="216">
        <f>'[1]24.02.20_Inlet'!D351</f>
        <v>45342</v>
      </c>
      <c r="D361" s="216"/>
      <c r="E361" s="59">
        <f>'[1]24.02.20_Inlet'!E351</f>
        <v>0.67449074074074078</v>
      </c>
      <c r="F361" s="58" t="s">
        <v>1</v>
      </c>
      <c r="G361" s="60">
        <v>2.6431426786829655E-3</v>
      </c>
      <c r="H361" s="61">
        <v>0.26489999999999997</v>
      </c>
      <c r="I361" s="62">
        <f t="shared" si="5"/>
        <v>7.0016849558311744E-4</v>
      </c>
    </row>
    <row r="362" spans="2:9">
      <c r="B362" s="58">
        <v>341</v>
      </c>
      <c r="C362" s="216">
        <f>'[1]24.02.20_Inlet'!D352</f>
        <v>45342</v>
      </c>
      <c r="D362" s="216"/>
      <c r="E362" s="59">
        <f>'[1]24.02.20_Inlet'!E352</f>
        <v>0.67518518518518522</v>
      </c>
      <c r="F362" s="58" t="s">
        <v>1</v>
      </c>
      <c r="G362" s="60">
        <v>2.646836798429553E-3</v>
      </c>
      <c r="H362" s="61">
        <v>0.2641</v>
      </c>
      <c r="I362" s="62">
        <f t="shared" si="5"/>
        <v>6.9902959846524491E-4</v>
      </c>
    </row>
    <row r="363" spans="2:9">
      <c r="B363" s="58">
        <v>342</v>
      </c>
      <c r="C363" s="216">
        <f>'[1]24.02.20_Inlet'!D353</f>
        <v>45342</v>
      </c>
      <c r="D363" s="216"/>
      <c r="E363" s="59">
        <f>'[1]24.02.20_Inlet'!E353</f>
        <v>0.67587962962962966</v>
      </c>
      <c r="F363" s="58" t="s">
        <v>1</v>
      </c>
      <c r="G363" s="60">
        <v>2.6506701168912284E-3</v>
      </c>
      <c r="H363" s="61">
        <v>0.26419999999999999</v>
      </c>
      <c r="I363" s="62">
        <f t="shared" si="5"/>
        <v>7.0030704488266253E-4</v>
      </c>
    </row>
    <row r="364" spans="2:9">
      <c r="B364" s="58">
        <v>343</v>
      </c>
      <c r="C364" s="216">
        <f>'[1]24.02.20_Inlet'!D354</f>
        <v>45342</v>
      </c>
      <c r="D364" s="216"/>
      <c r="E364" s="59">
        <f>'[1]24.02.20_Inlet'!E354</f>
        <v>0.67657407407407411</v>
      </c>
      <c r="F364" s="58" t="s">
        <v>1</v>
      </c>
      <c r="G364" s="60">
        <v>2.6472008566074774E-3</v>
      </c>
      <c r="H364" s="61">
        <v>0.26319999999999999</v>
      </c>
      <c r="I364" s="62">
        <f t="shared" si="5"/>
        <v>6.9674326545908797E-4</v>
      </c>
    </row>
    <row r="365" spans="2:9">
      <c r="B365" s="58">
        <v>344</v>
      </c>
      <c r="C365" s="216">
        <f>'[1]24.02.20_Inlet'!D355</f>
        <v>45342</v>
      </c>
      <c r="D365" s="216"/>
      <c r="E365" s="59">
        <f>'[1]24.02.20_Inlet'!E355</f>
        <v>0.67726851851851855</v>
      </c>
      <c r="F365" s="58" t="s">
        <v>1</v>
      </c>
      <c r="G365" s="60">
        <v>2.6531435709824217E-3</v>
      </c>
      <c r="H365" s="61">
        <v>0.26350000000000001</v>
      </c>
      <c r="I365" s="62">
        <f t="shared" si="5"/>
        <v>6.9910333095386812E-4</v>
      </c>
    </row>
    <row r="366" spans="2:9">
      <c r="B366" s="58">
        <v>345</v>
      </c>
      <c r="C366" s="216">
        <f>'[1]24.02.20_Inlet'!D356</f>
        <v>45342</v>
      </c>
      <c r="D366" s="216"/>
      <c r="E366" s="59">
        <f>'[1]24.02.20_Inlet'!E356</f>
        <v>0.67796296296296299</v>
      </c>
      <c r="F366" s="58" t="s">
        <v>1</v>
      </c>
      <c r="G366" s="60">
        <v>2.6635995360042826E-3</v>
      </c>
      <c r="H366" s="61">
        <v>0.26440000000000002</v>
      </c>
      <c r="I366" s="62">
        <f t="shared" si="5"/>
        <v>7.0425571731953243E-4</v>
      </c>
    </row>
    <row r="367" spans="2:9">
      <c r="B367" s="58">
        <v>346</v>
      </c>
      <c r="C367" s="216">
        <f>'[1]24.02.20_Inlet'!D357</f>
        <v>45342</v>
      </c>
      <c r="D367" s="216"/>
      <c r="E367" s="59">
        <f>'[1]24.02.20_Inlet'!E357</f>
        <v>0.67865740740740743</v>
      </c>
      <c r="F367" s="58" t="s">
        <v>1</v>
      </c>
      <c r="G367" s="60">
        <v>2.6567948603551353E-3</v>
      </c>
      <c r="H367" s="61">
        <v>0.26429999999999998</v>
      </c>
      <c r="I367" s="62">
        <f t="shared" si="5"/>
        <v>7.0219088159186223E-4</v>
      </c>
    </row>
    <row r="368" spans="2:9">
      <c r="B368" s="58">
        <v>347</v>
      </c>
      <c r="C368" s="216">
        <f>'[1]24.02.20_Inlet'!D358</f>
        <v>45342</v>
      </c>
      <c r="D368" s="216"/>
      <c r="E368" s="59">
        <f>'[1]24.02.20_Inlet'!E358</f>
        <v>0.67935185185185187</v>
      </c>
      <c r="F368" s="58" t="s">
        <v>1</v>
      </c>
      <c r="G368" s="60">
        <v>2.6554135807977156E-3</v>
      </c>
      <c r="H368" s="61">
        <v>0.2641</v>
      </c>
      <c r="I368" s="62">
        <f t="shared" si="5"/>
        <v>7.0129472668867667E-4</v>
      </c>
    </row>
    <row r="369" spans="2:9">
      <c r="B369" s="58">
        <v>348</v>
      </c>
      <c r="C369" s="216">
        <f>'[1]24.02.20_Inlet'!D359</f>
        <v>45342</v>
      </c>
      <c r="D369" s="216"/>
      <c r="E369" s="59">
        <f>'[1]24.02.20_Inlet'!E359</f>
        <v>0.68004629629629632</v>
      </c>
      <c r="F369" s="58" t="s">
        <v>1</v>
      </c>
      <c r="G369" s="60">
        <v>2.642992772374409E-3</v>
      </c>
      <c r="H369" s="61">
        <v>0.26419999999999999</v>
      </c>
      <c r="I369" s="62">
        <f t="shared" si="5"/>
        <v>6.9827869046131886E-4</v>
      </c>
    </row>
    <row r="370" spans="2:9">
      <c r="B370" s="58">
        <v>349</v>
      </c>
      <c r="C370" s="216">
        <f>'[1]24.02.20_Inlet'!D360</f>
        <v>45342</v>
      </c>
      <c r="D370" s="216"/>
      <c r="E370" s="59">
        <f>'[1]24.02.20_Inlet'!E360</f>
        <v>0.68074074074074076</v>
      </c>
      <c r="F370" s="58" t="s">
        <v>1</v>
      </c>
      <c r="G370" s="60">
        <v>2.6511198358168996E-3</v>
      </c>
      <c r="H370" s="61">
        <v>0.26329999999999998</v>
      </c>
      <c r="I370" s="62">
        <f t="shared" si="5"/>
        <v>6.9803985277058962E-4</v>
      </c>
    </row>
    <row r="371" spans="2:9">
      <c r="B371" s="58">
        <v>350</v>
      </c>
      <c r="C371" s="216">
        <f>'[1]24.02.20_Inlet'!D361</f>
        <v>45342</v>
      </c>
      <c r="D371" s="216"/>
      <c r="E371" s="59">
        <f>'[1]24.02.20_Inlet'!E361</f>
        <v>0.6814351851851852</v>
      </c>
      <c r="F371" s="58" t="s">
        <v>1</v>
      </c>
      <c r="G371" s="60">
        <v>2.6544284821986256E-3</v>
      </c>
      <c r="H371" s="61">
        <v>0.26500000000000001</v>
      </c>
      <c r="I371" s="62">
        <f t="shared" si="5"/>
        <v>7.0342354778263577E-4</v>
      </c>
    </row>
    <row r="372" spans="2:9">
      <c r="B372" s="58">
        <v>351</v>
      </c>
      <c r="C372" s="216">
        <f>'[1]24.02.20_Inlet'!D362</f>
        <v>45342</v>
      </c>
      <c r="D372" s="216"/>
      <c r="E372" s="59">
        <f>'[1]24.02.20_Inlet'!E362</f>
        <v>0.68212962962962964</v>
      </c>
      <c r="F372" s="58" t="s">
        <v>1</v>
      </c>
      <c r="G372" s="60">
        <v>2.6539841170696884E-3</v>
      </c>
      <c r="H372" s="61">
        <v>0.26329999999999998</v>
      </c>
      <c r="I372" s="62">
        <f t="shared" si="5"/>
        <v>6.9879401802444888E-4</v>
      </c>
    </row>
    <row r="373" spans="2:9">
      <c r="B373" s="58">
        <v>352</v>
      </c>
      <c r="C373" s="216">
        <f>'[1]24.02.20_Inlet'!D363</f>
        <v>45342</v>
      </c>
      <c r="D373" s="216"/>
      <c r="E373" s="59">
        <f>'[1]24.02.20_Inlet'!E363</f>
        <v>0.68282407407407408</v>
      </c>
      <c r="F373" s="58" t="s">
        <v>1</v>
      </c>
      <c r="G373" s="60">
        <v>2.6492620683501384E-3</v>
      </c>
      <c r="H373" s="61">
        <v>0.26340000000000002</v>
      </c>
      <c r="I373" s="62">
        <f t="shared" si="5"/>
        <v>6.978156288034265E-4</v>
      </c>
    </row>
    <row r="374" spans="2:9">
      <c r="B374" s="58">
        <v>353</v>
      </c>
      <c r="C374" s="216">
        <f>'[1]24.02.20_Inlet'!D364</f>
        <v>45342</v>
      </c>
      <c r="D374" s="216"/>
      <c r="E374" s="59">
        <f>'[1]24.02.20_Inlet'!E364</f>
        <v>0.68351851851851853</v>
      </c>
      <c r="F374" s="58" t="s">
        <v>1</v>
      </c>
      <c r="G374" s="60">
        <v>2.6440795931114481E-3</v>
      </c>
      <c r="H374" s="61">
        <v>0.26390000000000002</v>
      </c>
      <c r="I374" s="62">
        <f t="shared" si="5"/>
        <v>6.9777260462211121E-4</v>
      </c>
    </row>
    <row r="375" spans="2:9">
      <c r="B375" s="58">
        <v>354</v>
      </c>
      <c r="C375" s="216">
        <f>'[1]24.02.20_Inlet'!D365</f>
        <v>45342</v>
      </c>
      <c r="D375" s="216"/>
      <c r="E375" s="59">
        <f>'[1]24.02.20_Inlet'!E365</f>
        <v>0.68421296296296297</v>
      </c>
      <c r="F375" s="58" t="s">
        <v>1</v>
      </c>
      <c r="G375" s="60">
        <v>2.6427197287409655E-3</v>
      </c>
      <c r="H375" s="61">
        <v>0.26519999999999999</v>
      </c>
      <c r="I375" s="62">
        <f t="shared" si="5"/>
        <v>7.0084927206210399E-4</v>
      </c>
    </row>
    <row r="376" spans="2:9">
      <c r="B376" s="58">
        <v>355</v>
      </c>
      <c r="C376" s="216">
        <f>'[1]24.02.20_Inlet'!D366</f>
        <v>45342</v>
      </c>
      <c r="D376" s="216"/>
      <c r="E376" s="59">
        <f>'[1]24.02.20_Inlet'!E366</f>
        <v>0.68490740740740741</v>
      </c>
      <c r="F376" s="58" t="s">
        <v>1</v>
      </c>
      <c r="G376" s="60">
        <v>2.6604193807441773E-3</v>
      </c>
      <c r="H376" s="61">
        <v>0.26350000000000001</v>
      </c>
      <c r="I376" s="62">
        <f t="shared" si="5"/>
        <v>7.0102050682609076E-4</v>
      </c>
    </row>
    <row r="377" spans="2:9">
      <c r="B377" s="58">
        <v>356</v>
      </c>
      <c r="C377" s="216">
        <f>'[1]24.02.20_Inlet'!D367</f>
        <v>45342</v>
      </c>
      <c r="D377" s="216"/>
      <c r="E377" s="59">
        <f>'[1]24.02.20_Inlet'!E367</f>
        <v>0.68560185185185185</v>
      </c>
      <c r="F377" s="58" t="s">
        <v>1</v>
      </c>
      <c r="G377" s="60">
        <v>2.6549478004818418E-3</v>
      </c>
      <c r="H377" s="61">
        <v>0.26340000000000002</v>
      </c>
      <c r="I377" s="62">
        <f t="shared" si="5"/>
        <v>6.9931325064691719E-4</v>
      </c>
    </row>
    <row r="378" spans="2:9">
      <c r="B378" s="58">
        <v>357</v>
      </c>
      <c r="C378" s="216">
        <f>'[1]24.02.20_Inlet'!D368</f>
        <v>45342</v>
      </c>
      <c r="D378" s="216"/>
      <c r="E378" s="59">
        <f>'[1]24.02.20_Inlet'!E368</f>
        <v>0.68629629629629629</v>
      </c>
      <c r="F378" s="58" t="s">
        <v>1</v>
      </c>
      <c r="G378" s="60">
        <v>2.6427036673507625E-3</v>
      </c>
      <c r="H378" s="61">
        <v>0.2661</v>
      </c>
      <c r="I378" s="62">
        <f t="shared" si="5"/>
        <v>7.0322344588203789E-4</v>
      </c>
    </row>
    <row r="379" spans="2:9">
      <c r="B379" s="58">
        <v>358</v>
      </c>
      <c r="C379" s="216">
        <f>'[1]24.02.20_Inlet'!D369</f>
        <v>45342</v>
      </c>
      <c r="D379" s="216"/>
      <c r="E379" s="59">
        <f>'[1]24.02.20_Inlet'!E369</f>
        <v>0.68699074074074074</v>
      </c>
      <c r="F379" s="58" t="s">
        <v>1</v>
      </c>
      <c r="G379" s="60">
        <v>2.6518265369858121E-3</v>
      </c>
      <c r="H379" s="61">
        <v>0.26439999999999997</v>
      </c>
      <c r="I379" s="62">
        <f t="shared" si="5"/>
        <v>7.011429363790486E-4</v>
      </c>
    </row>
    <row r="380" spans="2:9">
      <c r="B380" s="58">
        <v>359</v>
      </c>
      <c r="C380" s="216">
        <f>'[1]24.02.20_Inlet'!D370</f>
        <v>45342</v>
      </c>
      <c r="D380" s="216"/>
      <c r="E380" s="59">
        <f>'[1]24.02.20_Inlet'!E370</f>
        <v>0.68768518518518518</v>
      </c>
      <c r="F380" s="58" t="s">
        <v>1</v>
      </c>
      <c r="G380" s="60">
        <v>2.6341750691532078E-3</v>
      </c>
      <c r="H380" s="61">
        <v>0.2636</v>
      </c>
      <c r="I380" s="62">
        <f t="shared" si="5"/>
        <v>6.9436854822878561E-4</v>
      </c>
    </row>
    <row r="381" spans="2:9">
      <c r="B381" s="58">
        <v>360</v>
      </c>
      <c r="C381" s="216">
        <f>'[1]24.02.20_Inlet'!D371</f>
        <v>45342</v>
      </c>
      <c r="D381" s="216"/>
      <c r="E381" s="59">
        <f>'[1]24.02.20_Inlet'!E371</f>
        <v>0.68837962962962962</v>
      </c>
      <c r="F381" s="58" t="s">
        <v>1</v>
      </c>
      <c r="G381" s="60">
        <v>2.6379816186312124E-3</v>
      </c>
      <c r="H381" s="61">
        <v>0.26350000000000001</v>
      </c>
      <c r="I381" s="62">
        <f t="shared" si="5"/>
        <v>6.9510815650932454E-4</v>
      </c>
    </row>
    <row r="382" spans="2:9">
      <c r="B382" s="58">
        <v>361</v>
      </c>
      <c r="C382" s="216">
        <f>'[1]24.02.20_Inlet'!D372</f>
        <v>45342</v>
      </c>
      <c r="D382" s="216"/>
      <c r="E382" s="59">
        <f>'[1]24.02.20_Inlet'!E372</f>
        <v>0.68907407407407406</v>
      </c>
      <c r="F382" s="58" t="s">
        <v>1</v>
      </c>
      <c r="G382" s="60">
        <v>2.6401177835281516E-3</v>
      </c>
      <c r="H382" s="61">
        <v>0.26540000000000002</v>
      </c>
      <c r="I382" s="62">
        <f t="shared" si="5"/>
        <v>7.0068725974837154E-4</v>
      </c>
    </row>
    <row r="383" spans="2:9">
      <c r="B383" s="58">
        <v>362</v>
      </c>
      <c r="C383" s="216">
        <f>'[1]24.02.20_Inlet'!D373</f>
        <v>45342</v>
      </c>
      <c r="D383" s="216"/>
      <c r="E383" s="59">
        <f>'[1]24.02.20_Inlet'!E373</f>
        <v>0.6897685185185185</v>
      </c>
      <c r="F383" s="58" t="s">
        <v>1</v>
      </c>
      <c r="G383" s="60">
        <v>2.6471151958597301E-3</v>
      </c>
      <c r="H383" s="61">
        <v>0.26529999999999998</v>
      </c>
      <c r="I383" s="62">
        <f t="shared" si="5"/>
        <v>7.0227966146158634E-4</v>
      </c>
    </row>
    <row r="384" spans="2:9">
      <c r="B384" s="58">
        <v>363</v>
      </c>
      <c r="C384" s="216">
        <f>'[1]24.02.20_Inlet'!D374</f>
        <v>45342</v>
      </c>
      <c r="D384" s="216"/>
      <c r="E384" s="59">
        <f>'[1]24.02.20_Inlet'!E374</f>
        <v>0.69046296296296295</v>
      </c>
      <c r="F384" s="58" t="s">
        <v>1</v>
      </c>
      <c r="G384" s="60">
        <v>2.646456678861426E-3</v>
      </c>
      <c r="H384" s="61">
        <v>0.26450000000000001</v>
      </c>
      <c r="I384" s="62">
        <f t="shared" si="5"/>
        <v>6.9998779155884723E-4</v>
      </c>
    </row>
    <row r="385" spans="2:9">
      <c r="B385" s="58">
        <v>364</v>
      </c>
      <c r="C385" s="216">
        <f>'[1]24.02.20_Inlet'!D375</f>
        <v>45342</v>
      </c>
      <c r="D385" s="216"/>
      <c r="E385" s="59">
        <f>'[1]24.02.20_Inlet'!E375</f>
        <v>0.69115740740740739</v>
      </c>
      <c r="F385" s="58" t="s">
        <v>1</v>
      </c>
      <c r="G385" s="60">
        <v>2.6431212634960293E-3</v>
      </c>
      <c r="H385" s="61">
        <v>0.26429999999999998</v>
      </c>
      <c r="I385" s="62">
        <f t="shared" si="5"/>
        <v>6.9857694994200051E-4</v>
      </c>
    </row>
    <row r="386" spans="2:9">
      <c r="B386" s="58">
        <v>365</v>
      </c>
      <c r="C386" s="216">
        <f>'[1]24.02.20_Inlet'!D376</f>
        <v>45342</v>
      </c>
      <c r="D386" s="216"/>
      <c r="E386" s="59">
        <f>'[1]24.02.20_Inlet'!E376</f>
        <v>0.69185185185185183</v>
      </c>
      <c r="F386" s="58" t="s">
        <v>1</v>
      </c>
      <c r="G386" s="60">
        <v>2.644395467118765E-3</v>
      </c>
      <c r="H386" s="61">
        <v>0.26350000000000001</v>
      </c>
      <c r="I386" s="62">
        <f t="shared" si="5"/>
        <v>6.9679820558579458E-4</v>
      </c>
    </row>
    <row r="387" spans="2:9">
      <c r="B387" s="58">
        <v>366</v>
      </c>
      <c r="C387" s="216">
        <f>'[1]24.02.20_Inlet'!D377</f>
        <v>45342</v>
      </c>
      <c r="D387" s="216"/>
      <c r="E387" s="59">
        <f>'[1]24.02.20_Inlet'!E377</f>
        <v>0.69254629629629627</v>
      </c>
      <c r="F387" s="58" t="s">
        <v>1</v>
      </c>
      <c r="G387" s="60">
        <v>2.6371035959668063E-3</v>
      </c>
      <c r="H387" s="61">
        <v>0.26350000000000001</v>
      </c>
      <c r="I387" s="62">
        <f t="shared" si="5"/>
        <v>6.9487679753725345E-4</v>
      </c>
    </row>
    <row r="388" spans="2:9">
      <c r="B388" s="58">
        <v>367</v>
      </c>
      <c r="C388" s="216">
        <f>'[1]24.02.20_Inlet'!D378</f>
        <v>45342</v>
      </c>
      <c r="D388" s="216"/>
      <c r="E388" s="59">
        <f>'[1]24.02.20_Inlet'!E378</f>
        <v>0.69324074074074071</v>
      </c>
      <c r="F388" s="58" t="s">
        <v>1</v>
      </c>
      <c r="G388" s="60">
        <v>2.6499366467386451E-3</v>
      </c>
      <c r="H388" s="61">
        <v>0.26450000000000001</v>
      </c>
      <c r="I388" s="62">
        <f t="shared" si="5"/>
        <v>7.0090824306237164E-4</v>
      </c>
    </row>
    <row r="389" spans="2:9">
      <c r="B389" s="58">
        <v>368</v>
      </c>
      <c r="C389" s="216">
        <f>'[1]24.02.20_Inlet'!D379</f>
        <v>45342</v>
      </c>
      <c r="D389" s="216"/>
      <c r="E389" s="59">
        <f>'[1]24.02.20_Inlet'!E379</f>
        <v>0.69393518518518515</v>
      </c>
      <c r="F389" s="58" t="s">
        <v>1</v>
      </c>
      <c r="G389" s="60">
        <v>2.6534059070223966E-3</v>
      </c>
      <c r="H389" s="61">
        <v>0.26419999999999999</v>
      </c>
      <c r="I389" s="62">
        <f t="shared" si="5"/>
        <v>7.0102984063531715E-4</v>
      </c>
    </row>
    <row r="390" spans="2:9">
      <c r="B390" s="58">
        <v>369</v>
      </c>
      <c r="C390" s="216">
        <f>'[1]24.02.20_Inlet'!D380</f>
        <v>45342</v>
      </c>
      <c r="D390" s="216"/>
      <c r="E390" s="59">
        <f>'[1]24.02.20_Inlet'!E380</f>
        <v>0.6946296296296296</v>
      </c>
      <c r="F390" s="58" t="s">
        <v>1</v>
      </c>
      <c r="G390" s="60">
        <v>2.6526081913090032E-3</v>
      </c>
      <c r="H390" s="61">
        <v>0.26339999999999997</v>
      </c>
      <c r="I390" s="62">
        <f t="shared" si="5"/>
        <v>6.9869699759079139E-4</v>
      </c>
    </row>
    <row r="391" spans="2:9">
      <c r="B391" s="58">
        <v>370</v>
      </c>
      <c r="C391" s="216">
        <f>'[1]24.02.20_Inlet'!D381</f>
        <v>45342</v>
      </c>
      <c r="D391" s="216"/>
      <c r="E391" s="59">
        <f>'[1]24.02.20_Inlet'!E381</f>
        <v>0.69532407407407404</v>
      </c>
      <c r="F391" s="58" t="s">
        <v>1</v>
      </c>
      <c r="G391" s="60">
        <v>2.6576514678326047E-3</v>
      </c>
      <c r="H391" s="61">
        <v>0.26419999999999999</v>
      </c>
      <c r="I391" s="62">
        <f t="shared" si="5"/>
        <v>7.0215151780137419E-4</v>
      </c>
    </row>
    <row r="392" spans="2:9">
      <c r="B392" s="58">
        <v>371</v>
      </c>
      <c r="C392" s="216">
        <f>'[1]24.02.20_Inlet'!D382</f>
        <v>45342</v>
      </c>
      <c r="D392" s="216"/>
      <c r="E392" s="59">
        <f>'[1]24.02.20_Inlet'!E382</f>
        <v>0.69601851851851848</v>
      </c>
      <c r="F392" s="58" t="s">
        <v>1</v>
      </c>
      <c r="G392" s="60">
        <v>2.6559703756580707E-3</v>
      </c>
      <c r="H392" s="61">
        <v>0.2661</v>
      </c>
      <c r="I392" s="62">
        <f t="shared" si="5"/>
        <v>7.0675371696261261E-4</v>
      </c>
    </row>
    <row r="393" spans="2:9">
      <c r="B393" s="58">
        <v>372</v>
      </c>
      <c r="C393" s="216">
        <f>'[1]24.02.20_Inlet'!D383</f>
        <v>45342</v>
      </c>
      <c r="D393" s="216"/>
      <c r="E393" s="59">
        <f>'[1]24.02.20_Inlet'!E383</f>
        <v>0.69671296296296292</v>
      </c>
      <c r="F393" s="58" t="s">
        <v>1</v>
      </c>
      <c r="G393" s="60">
        <v>2.6606817167841527E-3</v>
      </c>
      <c r="H393" s="61">
        <v>0.26350000000000001</v>
      </c>
      <c r="I393" s="62">
        <f t="shared" si="5"/>
        <v>7.0108963237262422E-4</v>
      </c>
    </row>
    <row r="394" spans="2:9">
      <c r="B394" s="58">
        <v>373</v>
      </c>
      <c r="C394" s="216">
        <f>'[1]24.02.20_Inlet'!D384</f>
        <v>45342</v>
      </c>
      <c r="D394" s="216"/>
      <c r="E394" s="59">
        <f>'[1]24.02.20_Inlet'!E384</f>
        <v>0.69740740740740736</v>
      </c>
      <c r="F394" s="58" t="s">
        <v>1</v>
      </c>
      <c r="G394" s="60">
        <v>2.6468314446328181E-3</v>
      </c>
      <c r="H394" s="61">
        <v>0.26529999999999998</v>
      </c>
      <c r="I394" s="62">
        <f t="shared" si="5"/>
        <v>7.0220438226108661E-4</v>
      </c>
    </row>
    <row r="395" spans="2:9">
      <c r="B395" s="58">
        <v>374</v>
      </c>
      <c r="C395" s="216">
        <f>'[1]24.02.20_Inlet'!D385</f>
        <v>45342</v>
      </c>
      <c r="D395" s="216"/>
      <c r="E395" s="59">
        <f>'[1]24.02.20_Inlet'!E385</f>
        <v>0.69810185185185181</v>
      </c>
      <c r="F395" s="58" t="s">
        <v>1</v>
      </c>
      <c r="G395" s="60">
        <v>2.6590595163736952E-3</v>
      </c>
      <c r="H395" s="61">
        <v>0.26529999999999998</v>
      </c>
      <c r="I395" s="62">
        <f t="shared" si="5"/>
        <v>7.0544848969394123E-4</v>
      </c>
    </row>
    <row r="396" spans="2:9">
      <c r="B396" s="58">
        <v>375</v>
      </c>
      <c r="C396" s="216">
        <f>'[1]24.02.20_Inlet'!D386</f>
        <v>45342</v>
      </c>
      <c r="D396" s="216"/>
      <c r="E396" s="59">
        <f>'[1]24.02.20_Inlet'!E386</f>
        <v>0.69879629629629625</v>
      </c>
      <c r="F396" s="58" t="s">
        <v>1</v>
      </c>
      <c r="G396" s="60">
        <v>2.644775586686892E-3</v>
      </c>
      <c r="H396" s="61">
        <v>0.26450000000000001</v>
      </c>
      <c r="I396" s="62">
        <f t="shared" si="5"/>
        <v>6.9954314267868295E-4</v>
      </c>
    </row>
    <row r="397" spans="2:9">
      <c r="B397" s="58">
        <v>376</v>
      </c>
      <c r="C397" s="216">
        <f>'[1]24.02.20_Inlet'!D387</f>
        <v>45342</v>
      </c>
      <c r="D397" s="216"/>
      <c r="E397" s="59">
        <f>'[1]24.02.20_Inlet'!E387</f>
        <v>0.69949074074074069</v>
      </c>
      <c r="F397" s="58" t="s">
        <v>1</v>
      </c>
      <c r="G397" s="60">
        <v>2.6458302846435263E-3</v>
      </c>
      <c r="H397" s="61">
        <v>0.26450000000000001</v>
      </c>
      <c r="I397" s="62">
        <f t="shared" si="5"/>
        <v>6.9982211028821271E-4</v>
      </c>
    </row>
    <row r="398" spans="2:9">
      <c r="B398" s="58">
        <v>377</v>
      </c>
      <c r="C398" s="216">
        <f>'[1]24.02.20_Inlet'!D388</f>
        <v>45342</v>
      </c>
      <c r="D398" s="216"/>
      <c r="E398" s="59">
        <f>'[1]24.02.20_Inlet'!E388</f>
        <v>0.70019675925925928</v>
      </c>
      <c r="F398" s="58" t="s">
        <v>1</v>
      </c>
      <c r="G398" s="60">
        <v>2.6584117069688583E-3</v>
      </c>
      <c r="H398" s="61">
        <v>0.26440000000000002</v>
      </c>
      <c r="I398" s="62">
        <f t="shared" si="5"/>
        <v>7.0288405532256616E-4</v>
      </c>
    </row>
    <row r="399" spans="2:9">
      <c r="B399" s="58">
        <v>378</v>
      </c>
      <c r="C399" s="216">
        <f>'[1]24.02.20_Inlet'!D389</f>
        <v>45342</v>
      </c>
      <c r="D399" s="216"/>
      <c r="E399" s="59">
        <f>'[1]24.02.20_Inlet'!E389</f>
        <v>0.70087962962962957</v>
      </c>
      <c r="F399" s="58" t="s">
        <v>1</v>
      </c>
      <c r="G399" s="60">
        <v>2.6548728473275631E-3</v>
      </c>
      <c r="H399" s="61">
        <v>0.26350000000000001</v>
      </c>
      <c r="I399" s="62">
        <f t="shared" si="5"/>
        <v>6.9955899527081289E-4</v>
      </c>
    </row>
    <row r="400" spans="2:9">
      <c r="B400" s="58">
        <v>379</v>
      </c>
      <c r="C400" s="216">
        <f>'[1]24.02.20_Inlet'!D390</f>
        <v>45342</v>
      </c>
      <c r="D400" s="216"/>
      <c r="E400" s="59">
        <f>'[1]24.02.20_Inlet'!E390</f>
        <v>0.70158564814814817</v>
      </c>
      <c r="F400" s="58" t="s">
        <v>1</v>
      </c>
      <c r="G400" s="60">
        <v>2.657410546979566E-3</v>
      </c>
      <c r="H400" s="61">
        <v>0.26350000000000001</v>
      </c>
      <c r="I400" s="62">
        <f t="shared" si="5"/>
        <v>7.0022767912911567E-4</v>
      </c>
    </row>
    <row r="401" spans="2:9">
      <c r="B401" s="58">
        <v>380</v>
      </c>
      <c r="C401" s="216">
        <f>'[1]24.02.20_Inlet'!D391</f>
        <v>45342</v>
      </c>
      <c r="D401" s="216"/>
      <c r="E401" s="59">
        <f>'[1]24.02.20_Inlet'!E391</f>
        <v>0.70226851851851857</v>
      </c>
      <c r="F401" s="58" t="s">
        <v>1</v>
      </c>
      <c r="G401" s="60">
        <v>2.6554671187650576E-3</v>
      </c>
      <c r="H401" s="61">
        <v>0.26429999999999998</v>
      </c>
      <c r="I401" s="62">
        <f t="shared" si="5"/>
        <v>7.0183995948960463E-4</v>
      </c>
    </row>
    <row r="402" spans="2:9">
      <c r="B402" s="58">
        <v>381</v>
      </c>
      <c r="C402" s="216">
        <f>'[1]24.02.20_Inlet'!D392</f>
        <v>45342</v>
      </c>
      <c r="D402" s="216"/>
      <c r="E402" s="59">
        <f>'[1]24.02.20_Inlet'!E392</f>
        <v>0.70297453703703705</v>
      </c>
      <c r="F402" s="58" t="s">
        <v>1</v>
      </c>
      <c r="G402" s="60">
        <v>2.6508574997769251E-3</v>
      </c>
      <c r="H402" s="61">
        <v>0.2636</v>
      </c>
      <c r="I402" s="62">
        <f t="shared" si="5"/>
        <v>6.9876603694119747E-4</v>
      </c>
    </row>
    <row r="403" spans="2:9">
      <c r="B403" s="58">
        <v>382</v>
      </c>
      <c r="C403" s="216">
        <f>'[1]24.02.20_Inlet'!D393</f>
        <v>45342</v>
      </c>
      <c r="D403" s="216"/>
      <c r="E403" s="59">
        <f>'[1]24.02.20_Inlet'!E393</f>
        <v>0.70365740740740745</v>
      </c>
      <c r="F403" s="58" t="s">
        <v>1</v>
      </c>
      <c r="G403" s="60">
        <v>2.6514731864013558E-3</v>
      </c>
      <c r="H403" s="61">
        <v>0.26450000000000001</v>
      </c>
      <c r="I403" s="62">
        <f t="shared" si="5"/>
        <v>7.0131465780315871E-4</v>
      </c>
    </row>
    <row r="404" spans="2:9">
      <c r="B404" s="58">
        <v>383</v>
      </c>
      <c r="C404" s="216">
        <f>'[1]24.02.20_Inlet'!D394</f>
        <v>45342</v>
      </c>
      <c r="D404" s="216"/>
      <c r="E404" s="59">
        <f>'[1]24.02.20_Inlet'!E394</f>
        <v>0.70436342592592593</v>
      </c>
      <c r="F404" s="58" t="s">
        <v>1</v>
      </c>
      <c r="G404" s="60">
        <v>2.658004818417061E-3</v>
      </c>
      <c r="H404" s="61">
        <v>0.26440000000000002</v>
      </c>
      <c r="I404" s="62">
        <f t="shared" si="5"/>
        <v>7.0277647398947094E-4</v>
      </c>
    </row>
    <row r="405" spans="2:9">
      <c r="B405" s="58">
        <v>384</v>
      </c>
      <c r="C405" s="216">
        <f>'[1]24.02.20_Inlet'!D395</f>
        <v>45342</v>
      </c>
      <c r="D405" s="216"/>
      <c r="E405" s="59">
        <f>'[1]24.02.20_Inlet'!E395</f>
        <v>0.70504629629629634</v>
      </c>
      <c r="F405" s="58" t="s">
        <v>1</v>
      </c>
      <c r="G405" s="60">
        <v>2.6530846792183452E-3</v>
      </c>
      <c r="H405" s="61">
        <v>0.26440000000000002</v>
      </c>
      <c r="I405" s="62">
        <f t="shared" si="5"/>
        <v>7.0147558918533053E-4</v>
      </c>
    </row>
    <row r="406" spans="2:9">
      <c r="B406" s="58">
        <v>385</v>
      </c>
      <c r="C406" s="216">
        <f>'[1]24.02.20_Inlet'!D396</f>
        <v>45342</v>
      </c>
      <c r="D406" s="216"/>
      <c r="E406" s="59">
        <f>'[1]24.02.20_Inlet'!E396</f>
        <v>0.70575231481481482</v>
      </c>
      <c r="F406" s="58" t="s">
        <v>1</v>
      </c>
      <c r="G406" s="60">
        <v>2.6606549478004819E-3</v>
      </c>
      <c r="H406" s="61">
        <v>0.26439999999999997</v>
      </c>
      <c r="I406" s="62">
        <f t="shared" si="5"/>
        <v>7.0347716819844734E-4</v>
      </c>
    </row>
    <row r="407" spans="2:9">
      <c r="B407" s="58">
        <v>386</v>
      </c>
      <c r="C407" s="216">
        <f>'[1]24.02.20_Inlet'!D397</f>
        <v>45342</v>
      </c>
      <c r="D407" s="216"/>
      <c r="E407" s="59">
        <f>'[1]24.02.20_Inlet'!E397</f>
        <v>0.70644675925925926</v>
      </c>
      <c r="F407" s="58" t="s">
        <v>1</v>
      </c>
      <c r="G407" s="60">
        <v>2.6409583296154188E-3</v>
      </c>
      <c r="H407" s="61">
        <v>0.26339999999999997</v>
      </c>
      <c r="I407" s="62">
        <f t="shared" ref="I407:I470" si="6">G407*H407</f>
        <v>6.9562842402070126E-4</v>
      </c>
    </row>
    <row r="408" spans="2:9">
      <c r="B408" s="58">
        <v>387</v>
      </c>
      <c r="C408" s="216">
        <f>'[1]24.02.20_Inlet'!D398</f>
        <v>45342</v>
      </c>
      <c r="D408" s="216"/>
      <c r="E408" s="59">
        <f>'[1]24.02.20_Inlet'!E398</f>
        <v>0.7071412037037037</v>
      </c>
      <c r="F408" s="58" t="s">
        <v>1</v>
      </c>
      <c r="G408" s="60">
        <v>2.6497813866333537E-3</v>
      </c>
      <c r="H408" s="61">
        <v>0.26619999999999999</v>
      </c>
      <c r="I408" s="62">
        <f t="shared" si="6"/>
        <v>7.0537180512179876E-4</v>
      </c>
    </row>
    <row r="409" spans="2:9">
      <c r="B409" s="58">
        <v>388</v>
      </c>
      <c r="C409" s="216">
        <f>'[1]24.02.20_Inlet'!D399</f>
        <v>45342</v>
      </c>
      <c r="D409" s="216"/>
      <c r="E409" s="59">
        <f>'[1]24.02.20_Inlet'!E399</f>
        <v>0.70783564814814814</v>
      </c>
      <c r="F409" s="58" t="s">
        <v>1</v>
      </c>
      <c r="G409" s="60">
        <v>2.6510984206299633E-3</v>
      </c>
      <c r="H409" s="61">
        <v>0.26519999999999999</v>
      </c>
      <c r="I409" s="62">
        <f t="shared" si="6"/>
        <v>7.0307130115106621E-4</v>
      </c>
    </row>
    <row r="410" spans="2:9">
      <c r="B410" s="58">
        <v>389</v>
      </c>
      <c r="C410" s="216">
        <f>'[1]24.02.20_Inlet'!D400</f>
        <v>45342</v>
      </c>
      <c r="D410" s="216"/>
      <c r="E410" s="59">
        <f>'[1]24.02.20_Inlet'!E400</f>
        <v>0.70853009259259259</v>
      </c>
      <c r="F410" s="58" t="s">
        <v>1</v>
      </c>
      <c r="G410" s="60">
        <v>2.6396359418220752E-3</v>
      </c>
      <c r="H410" s="61">
        <v>0.26419999999999999</v>
      </c>
      <c r="I410" s="62">
        <f t="shared" si="6"/>
        <v>6.9739181582939222E-4</v>
      </c>
    </row>
    <row r="411" spans="2:9">
      <c r="B411" s="58">
        <v>390</v>
      </c>
      <c r="C411" s="216">
        <f>'[1]24.02.20_Inlet'!D401</f>
        <v>45342</v>
      </c>
      <c r="D411" s="216"/>
      <c r="E411" s="59">
        <f>'[1]24.02.20_Inlet'!E401</f>
        <v>0.70922453703703703</v>
      </c>
      <c r="F411" s="58" t="s">
        <v>1</v>
      </c>
      <c r="G411" s="60">
        <v>2.6538556259480682E-3</v>
      </c>
      <c r="H411" s="61">
        <v>0.26339999999999997</v>
      </c>
      <c r="I411" s="62">
        <f t="shared" si="6"/>
        <v>6.9902557187472112E-4</v>
      </c>
    </row>
    <row r="412" spans="2:9">
      <c r="B412" s="58">
        <v>391</v>
      </c>
      <c r="C412" s="216">
        <f>'[1]24.02.20_Inlet'!D402</f>
        <v>45342</v>
      </c>
      <c r="D412" s="216"/>
      <c r="E412" s="59">
        <f>'[1]24.02.20_Inlet'!E402</f>
        <v>0.70991898148148147</v>
      </c>
      <c r="F412" s="58" t="s">
        <v>1</v>
      </c>
      <c r="G412" s="60">
        <v>2.6451878290354243E-3</v>
      </c>
      <c r="H412" s="61">
        <v>0.26269999999999999</v>
      </c>
      <c r="I412" s="62">
        <f t="shared" si="6"/>
        <v>6.9489084268760598E-4</v>
      </c>
    </row>
    <row r="413" spans="2:9">
      <c r="B413" s="58">
        <v>392</v>
      </c>
      <c r="C413" s="216">
        <f>'[1]24.02.20_Inlet'!D403</f>
        <v>45342</v>
      </c>
      <c r="D413" s="216"/>
      <c r="E413" s="59">
        <f>'[1]24.02.20_Inlet'!E403</f>
        <v>0.71061342592592591</v>
      </c>
      <c r="F413" s="58" t="s">
        <v>1</v>
      </c>
      <c r="G413" s="60">
        <v>2.6466494155438568E-3</v>
      </c>
      <c r="H413" s="61">
        <v>0.26450000000000001</v>
      </c>
      <c r="I413" s="62">
        <f t="shared" si="6"/>
        <v>7.0003877041135011E-4</v>
      </c>
    </row>
    <row r="414" spans="2:9">
      <c r="B414" s="58">
        <v>393</v>
      </c>
      <c r="C414" s="216">
        <f>'[1]24.02.20_Inlet'!D404</f>
        <v>45342</v>
      </c>
      <c r="D414" s="216"/>
      <c r="E414" s="59">
        <f>'[1]24.02.20_Inlet'!E404</f>
        <v>0.71130787037037035</v>
      </c>
      <c r="F414" s="58" t="s">
        <v>1</v>
      </c>
      <c r="G414" s="60">
        <v>2.6488016418309982E-3</v>
      </c>
      <c r="H414" s="61">
        <v>0.26429999999999998</v>
      </c>
      <c r="I414" s="62">
        <f t="shared" si="6"/>
        <v>7.0007827393593278E-4</v>
      </c>
    </row>
    <row r="415" spans="2:9">
      <c r="B415" s="58">
        <v>394</v>
      </c>
      <c r="C415" s="216">
        <f>'[1]24.02.20_Inlet'!D405</f>
        <v>45342</v>
      </c>
      <c r="D415" s="216"/>
      <c r="E415" s="59">
        <f>'[1]24.02.20_Inlet'!E405</f>
        <v>0.7120023148148148</v>
      </c>
      <c r="F415" s="58" t="s">
        <v>1</v>
      </c>
      <c r="G415" s="60">
        <v>2.6484429374498079E-3</v>
      </c>
      <c r="H415" s="61">
        <v>0.26350000000000001</v>
      </c>
      <c r="I415" s="62">
        <f t="shared" si="6"/>
        <v>6.9786471401802436E-4</v>
      </c>
    </row>
    <row r="416" spans="2:9">
      <c r="B416" s="58">
        <v>395</v>
      </c>
      <c r="C416" s="216">
        <f>'[1]24.02.20_Inlet'!D406</f>
        <v>45342</v>
      </c>
      <c r="D416" s="216"/>
      <c r="E416" s="59">
        <f>'[1]24.02.20_Inlet'!E406</f>
        <v>0.71269675925925924</v>
      </c>
      <c r="F416" s="58" t="s">
        <v>1</v>
      </c>
      <c r="G416" s="60">
        <v>2.6531221557954845E-3</v>
      </c>
      <c r="H416" s="61">
        <v>0.26440000000000002</v>
      </c>
      <c r="I416" s="62">
        <f t="shared" si="6"/>
        <v>7.0148549799232615E-4</v>
      </c>
    </row>
    <row r="417" spans="2:9">
      <c r="B417" s="58">
        <v>396</v>
      </c>
      <c r="C417" s="217">
        <f>'[1]24.02.20_Inlet'!D407</f>
        <v>45342</v>
      </c>
      <c r="D417" s="218"/>
      <c r="E417" s="59">
        <f>'[1]24.02.20_Inlet'!E407</f>
        <v>0.71339120370370368</v>
      </c>
      <c r="F417" s="58" t="s">
        <v>1</v>
      </c>
      <c r="G417" s="60">
        <v>0</v>
      </c>
      <c r="H417" s="61">
        <v>0.26419999999999999</v>
      </c>
      <c r="I417" s="62">
        <f t="shared" si="6"/>
        <v>0</v>
      </c>
    </row>
    <row r="418" spans="2:9">
      <c r="B418" s="58">
        <v>397</v>
      </c>
      <c r="C418" s="216">
        <f>'[1]24.02.20_Inlet'!D408</f>
        <v>45342</v>
      </c>
      <c r="D418" s="216"/>
      <c r="E418" s="59">
        <f>'[1]24.02.20_Inlet'!E408</f>
        <v>0.71408564814814812</v>
      </c>
      <c r="F418" s="58" t="s">
        <v>1</v>
      </c>
      <c r="G418" s="60">
        <v>2.6522816097082182E-3</v>
      </c>
      <c r="H418" s="61">
        <v>0.26339999999999997</v>
      </c>
      <c r="I418" s="62">
        <f t="shared" si="6"/>
        <v>6.9861097599714455E-4</v>
      </c>
    </row>
    <row r="419" spans="2:9">
      <c r="B419" s="58">
        <v>398</v>
      </c>
      <c r="C419" s="216">
        <f>'[1]24.02.20_Inlet'!D409</f>
        <v>45342</v>
      </c>
      <c r="D419" s="216"/>
      <c r="E419" s="59">
        <f>'[1]24.02.20_Inlet'!E409</f>
        <v>0.71478009259259256</v>
      </c>
      <c r="F419" s="58" t="s">
        <v>1</v>
      </c>
      <c r="G419" s="60">
        <v>2.6503863656643168E-3</v>
      </c>
      <c r="H419" s="61">
        <v>0.26419999999999999</v>
      </c>
      <c r="I419" s="62">
        <f t="shared" si="6"/>
        <v>7.0023207780851241E-4</v>
      </c>
    </row>
    <row r="420" spans="2:9">
      <c r="B420" s="58">
        <v>399</v>
      </c>
      <c r="C420" s="216">
        <f>'[1]24.02.20_Inlet'!D410</f>
        <v>45342</v>
      </c>
      <c r="D420" s="216"/>
      <c r="E420" s="59">
        <f>'[1]24.02.20_Inlet'!E410</f>
        <v>0.71547453703703701</v>
      </c>
      <c r="F420" s="58" t="s">
        <v>1</v>
      </c>
      <c r="G420" s="60">
        <v>2.65502275363612E-3</v>
      </c>
      <c r="H420" s="61">
        <v>0.26350000000000001</v>
      </c>
      <c r="I420" s="62">
        <f t="shared" si="6"/>
        <v>6.9959849558311768E-4</v>
      </c>
    </row>
    <row r="421" spans="2:9">
      <c r="B421" s="58">
        <v>400</v>
      </c>
      <c r="C421" s="216">
        <f>'[1]24.02.20_Inlet'!D411</f>
        <v>45342</v>
      </c>
      <c r="D421" s="216"/>
      <c r="E421" s="59">
        <f>'[1]24.02.20_Inlet'!E411</f>
        <v>0.71616898148148145</v>
      </c>
      <c r="F421" s="58" t="s">
        <v>1</v>
      </c>
      <c r="G421" s="60">
        <v>2.6578923886856425E-3</v>
      </c>
      <c r="H421" s="61">
        <v>0.26350000000000001</v>
      </c>
      <c r="I421" s="62">
        <f t="shared" si="6"/>
        <v>7.0035464441866679E-4</v>
      </c>
    </row>
    <row r="422" spans="2:9">
      <c r="B422" s="58">
        <v>401</v>
      </c>
      <c r="C422" s="216">
        <f>'[1]24.02.20_Inlet'!D412</f>
        <v>45342</v>
      </c>
      <c r="D422" s="216"/>
      <c r="E422" s="59">
        <f>'[1]24.02.20_Inlet'!E412</f>
        <v>0.71686342592592589</v>
      </c>
      <c r="F422" s="58" t="s">
        <v>1</v>
      </c>
      <c r="G422" s="60">
        <v>2.6616400463995715E-3</v>
      </c>
      <c r="H422" s="61">
        <v>0.26429999999999998</v>
      </c>
      <c r="I422" s="62">
        <f t="shared" si="6"/>
        <v>7.0347146426340669E-4</v>
      </c>
    </row>
    <row r="423" spans="2:9">
      <c r="B423" s="58">
        <v>402</v>
      </c>
      <c r="C423" s="216">
        <f>'[1]24.02.20_Inlet'!D413</f>
        <v>45342</v>
      </c>
      <c r="D423" s="216"/>
      <c r="E423" s="59">
        <f>'[1]24.02.20_Inlet'!E413</f>
        <v>0.71755787037037033</v>
      </c>
      <c r="F423" s="58" t="s">
        <v>1</v>
      </c>
      <c r="G423" s="60">
        <v>2.664241991612385E-3</v>
      </c>
      <c r="H423" s="61">
        <v>0.26450000000000001</v>
      </c>
      <c r="I423" s="62">
        <f t="shared" si="6"/>
        <v>7.0469200678147592E-4</v>
      </c>
    </row>
    <row r="424" spans="2:9">
      <c r="B424" s="58">
        <v>403</v>
      </c>
      <c r="C424" s="216">
        <f>'[1]24.02.20_Inlet'!D414</f>
        <v>45342</v>
      </c>
      <c r="D424" s="216"/>
      <c r="E424" s="59">
        <f>'[1]24.02.20_Inlet'!E414</f>
        <v>0.71825231481481477</v>
      </c>
      <c r="F424" s="58" t="s">
        <v>1</v>
      </c>
      <c r="G424" s="60">
        <v>2.648185955206567E-3</v>
      </c>
      <c r="H424" s="61">
        <v>0.26350000000000001</v>
      </c>
      <c r="I424" s="62">
        <f t="shared" si="6"/>
        <v>6.9779699919693048E-4</v>
      </c>
    </row>
    <row r="425" spans="2:9">
      <c r="B425" s="58">
        <v>404</v>
      </c>
      <c r="C425" s="216">
        <f>'[1]24.02.20_Inlet'!D415</f>
        <v>45342</v>
      </c>
      <c r="D425" s="216"/>
      <c r="E425" s="59">
        <f>'[1]24.02.20_Inlet'!E415</f>
        <v>0.71894675925925922</v>
      </c>
      <c r="F425" s="58" t="s">
        <v>1</v>
      </c>
      <c r="G425" s="60">
        <v>2.6527795128044969E-3</v>
      </c>
      <c r="H425" s="61">
        <v>0.2641</v>
      </c>
      <c r="I425" s="62">
        <f t="shared" si="6"/>
        <v>7.0059906933166768E-4</v>
      </c>
    </row>
    <row r="426" spans="2:9">
      <c r="B426" s="58">
        <v>405</v>
      </c>
      <c r="C426" s="216">
        <f>'[1]24.02.20_Inlet'!D416</f>
        <v>45342</v>
      </c>
      <c r="D426" s="216"/>
      <c r="E426" s="59">
        <f>'[1]24.02.20_Inlet'!E416</f>
        <v>0.71964120370370366</v>
      </c>
      <c r="F426" s="58" t="s">
        <v>1</v>
      </c>
      <c r="G426" s="60">
        <v>2.6543856518247526E-3</v>
      </c>
      <c r="H426" s="61">
        <v>0.26479999999999998</v>
      </c>
      <c r="I426" s="62">
        <f t="shared" si="6"/>
        <v>7.0288132060319442E-4</v>
      </c>
    </row>
    <row r="427" spans="2:9">
      <c r="B427" s="58">
        <v>406</v>
      </c>
      <c r="C427" s="216">
        <f>'[1]24.02.20_Inlet'!D417</f>
        <v>45342</v>
      </c>
      <c r="D427" s="216"/>
      <c r="E427" s="59">
        <f>'[1]24.02.20_Inlet'!E417</f>
        <v>0.7203356481481481</v>
      </c>
      <c r="F427" s="58" t="s">
        <v>1</v>
      </c>
      <c r="G427" s="60">
        <v>2.6504184884447216E-3</v>
      </c>
      <c r="H427" s="61">
        <v>0.26350000000000001</v>
      </c>
      <c r="I427" s="62">
        <f t="shared" si="6"/>
        <v>6.9838527170518422E-4</v>
      </c>
    </row>
    <row r="428" spans="2:9">
      <c r="B428" s="58">
        <v>407</v>
      </c>
      <c r="C428" s="216">
        <f>'[1]24.02.20_Inlet'!D418</f>
        <v>45342</v>
      </c>
      <c r="D428" s="216"/>
      <c r="E428" s="59">
        <f>'[1]24.02.20_Inlet'!E418</f>
        <v>0.72103009259259254</v>
      </c>
      <c r="F428" s="58" t="s">
        <v>1</v>
      </c>
      <c r="G428" s="60">
        <v>2.6445667886142586E-3</v>
      </c>
      <c r="H428" s="61">
        <v>0.26350000000000001</v>
      </c>
      <c r="I428" s="62">
        <f t="shared" si="6"/>
        <v>6.9684334879985721E-4</v>
      </c>
    </row>
    <row r="429" spans="2:9">
      <c r="B429" s="58">
        <v>408</v>
      </c>
      <c r="C429" s="216">
        <f>'[1]24.02.20_Inlet'!D419</f>
        <v>45342</v>
      </c>
      <c r="D429" s="216"/>
      <c r="E429" s="59">
        <f>'[1]24.02.20_Inlet'!E419</f>
        <v>0.72172453703703698</v>
      </c>
      <c r="F429" s="58" t="s">
        <v>1</v>
      </c>
      <c r="G429" s="60">
        <v>2.6472436869813504E-3</v>
      </c>
      <c r="H429" s="61">
        <v>0.26350000000000001</v>
      </c>
      <c r="I429" s="62">
        <f t="shared" si="6"/>
        <v>6.9754871151958585E-4</v>
      </c>
    </row>
    <row r="430" spans="2:9">
      <c r="B430" s="58">
        <v>409</v>
      </c>
      <c r="C430" s="216">
        <f>'[1]24.02.20_Inlet'!D420</f>
        <v>45342</v>
      </c>
      <c r="D430" s="216"/>
      <c r="E430" s="59">
        <f>'[1]24.02.20_Inlet'!E420</f>
        <v>0.72241898148148154</v>
      </c>
      <c r="F430" s="58" t="s">
        <v>1</v>
      </c>
      <c r="G430" s="60">
        <v>2.6442134380298024E-3</v>
      </c>
      <c r="H430" s="61">
        <v>0.26350000000000001</v>
      </c>
      <c r="I430" s="62">
        <f t="shared" si="6"/>
        <v>6.9675024092085292E-4</v>
      </c>
    </row>
    <row r="431" spans="2:9">
      <c r="B431" s="58">
        <v>410</v>
      </c>
      <c r="C431" s="216">
        <f>'[1]24.02.20_Inlet'!D421</f>
        <v>45342</v>
      </c>
      <c r="D431" s="216"/>
      <c r="E431" s="59">
        <f>'[1]24.02.20_Inlet'!E421</f>
        <v>0.72311342592592598</v>
      </c>
      <c r="F431" s="58" t="s">
        <v>1</v>
      </c>
      <c r="G431" s="60">
        <v>2.6490157937003656E-3</v>
      </c>
      <c r="H431" s="61">
        <v>0.26429999999999998</v>
      </c>
      <c r="I431" s="62">
        <f t="shared" si="6"/>
        <v>7.001348742750066E-4</v>
      </c>
    </row>
    <row r="432" spans="2:9">
      <c r="B432" s="58">
        <v>411</v>
      </c>
      <c r="C432" s="216">
        <f>'[1]24.02.20_Inlet'!D422</f>
        <v>45342</v>
      </c>
      <c r="D432" s="216"/>
      <c r="E432" s="59">
        <f>'[1]24.02.20_Inlet'!E422</f>
        <v>0.72380787037037042</v>
      </c>
      <c r="F432" s="58" t="s">
        <v>1</v>
      </c>
      <c r="G432" s="60">
        <v>2.6413652181672166E-3</v>
      </c>
      <c r="H432" s="61">
        <v>0.26439999999999997</v>
      </c>
      <c r="I432" s="62">
        <f t="shared" si="6"/>
        <v>6.9837696368341194E-4</v>
      </c>
    </row>
    <row r="433" spans="2:9">
      <c r="B433" s="58">
        <v>412</v>
      </c>
      <c r="C433" s="216">
        <f>'[1]24.02.20_Inlet'!D423</f>
        <v>45342</v>
      </c>
      <c r="D433" s="216"/>
      <c r="E433" s="59">
        <f>'[1]24.02.20_Inlet'!E423</f>
        <v>0.72450231481481486</v>
      </c>
      <c r="F433" s="58" t="s">
        <v>1</v>
      </c>
      <c r="G433" s="60">
        <v>2.6466601231373245E-3</v>
      </c>
      <c r="H433" s="61">
        <v>0.26429999999999998</v>
      </c>
      <c r="I433" s="62">
        <f t="shared" si="6"/>
        <v>6.9951227054519476E-4</v>
      </c>
    </row>
    <row r="434" spans="2:9">
      <c r="B434" s="58">
        <v>413</v>
      </c>
      <c r="C434" s="216">
        <f>'[1]24.02.20_Inlet'!D424</f>
        <v>45342</v>
      </c>
      <c r="D434" s="216"/>
      <c r="E434" s="59">
        <f>'[1]24.02.20_Inlet'!E424</f>
        <v>0.7251967592592593</v>
      </c>
      <c r="F434" s="58" t="s">
        <v>1</v>
      </c>
      <c r="G434" s="60">
        <v>2.6343196216650306E-3</v>
      </c>
      <c r="H434" s="61">
        <v>0.2636</v>
      </c>
      <c r="I434" s="62">
        <f t="shared" si="6"/>
        <v>6.9440665227090206E-4</v>
      </c>
    </row>
    <row r="435" spans="2:9">
      <c r="B435" s="58">
        <v>414</v>
      </c>
      <c r="C435" s="216">
        <f>'[1]24.02.20_Inlet'!D425</f>
        <v>45342</v>
      </c>
      <c r="D435" s="216"/>
      <c r="E435" s="59">
        <f>'[1]24.02.20_Inlet'!E425</f>
        <v>0.72589120370370375</v>
      </c>
      <c r="F435" s="58" t="s">
        <v>1</v>
      </c>
      <c r="G435" s="60">
        <v>2.6503810118675827E-3</v>
      </c>
      <c r="H435" s="61">
        <v>0.26400000000000001</v>
      </c>
      <c r="I435" s="62">
        <f t="shared" si="6"/>
        <v>6.9970058713304188E-4</v>
      </c>
    </row>
    <row r="436" spans="2:9">
      <c r="B436" s="58">
        <v>415</v>
      </c>
      <c r="C436" s="216">
        <f>'[1]24.02.20_Inlet'!D426</f>
        <v>45342</v>
      </c>
      <c r="D436" s="216"/>
      <c r="E436" s="59">
        <f>'[1]24.02.20_Inlet'!E426</f>
        <v>0.72658564814814819</v>
      </c>
      <c r="F436" s="58" t="s">
        <v>1</v>
      </c>
      <c r="G436" s="60">
        <v>2.6460283751226911E-3</v>
      </c>
      <c r="H436" s="61">
        <v>0.26330000000000003</v>
      </c>
      <c r="I436" s="62">
        <f t="shared" si="6"/>
        <v>6.9669927116980466E-4</v>
      </c>
    </row>
    <row r="437" spans="2:9">
      <c r="B437" s="58">
        <v>416</v>
      </c>
      <c r="C437" s="216">
        <f>'[1]24.02.20_Inlet'!D427</f>
        <v>45342</v>
      </c>
      <c r="D437" s="216"/>
      <c r="E437" s="59">
        <f>'[1]24.02.20_Inlet'!E427</f>
        <v>0.72728009259259263</v>
      </c>
      <c r="F437" s="58" t="s">
        <v>1</v>
      </c>
      <c r="G437" s="60">
        <v>2.6422111180512179E-3</v>
      </c>
      <c r="H437" s="61">
        <v>0.26330000000000003</v>
      </c>
      <c r="I437" s="62">
        <f t="shared" si="6"/>
        <v>6.9569418738288575E-4</v>
      </c>
    </row>
    <row r="438" spans="2:9">
      <c r="B438" s="58">
        <v>417</v>
      </c>
      <c r="C438" s="216">
        <f>'[1]24.02.20_Inlet'!D428</f>
        <v>45342</v>
      </c>
      <c r="D438" s="216"/>
      <c r="E438" s="59">
        <f>'[1]24.02.20_Inlet'!E428</f>
        <v>0.72797453703703707</v>
      </c>
      <c r="F438" s="58" t="s">
        <v>1</v>
      </c>
      <c r="G438" s="60">
        <v>2.6433300615686618E-3</v>
      </c>
      <c r="H438" s="61">
        <v>0.26340000000000002</v>
      </c>
      <c r="I438" s="62">
        <f t="shared" si="6"/>
        <v>6.9625313821718561E-4</v>
      </c>
    </row>
    <row r="439" spans="2:9">
      <c r="B439" s="58">
        <v>418</v>
      </c>
      <c r="C439" s="216">
        <f>'[1]24.02.20_Inlet'!D429</f>
        <v>45342</v>
      </c>
      <c r="D439" s="216"/>
      <c r="E439" s="59">
        <f>'[1]24.02.20_Inlet'!E429</f>
        <v>0.72866898148148151</v>
      </c>
      <c r="F439" s="58" t="s">
        <v>1</v>
      </c>
      <c r="G439" s="60">
        <v>2.637879896493263E-3</v>
      </c>
      <c r="H439" s="61">
        <v>0.26340000000000002</v>
      </c>
      <c r="I439" s="62">
        <f t="shared" si="6"/>
        <v>6.9481756473632555E-4</v>
      </c>
    </row>
    <row r="440" spans="2:9">
      <c r="B440" s="58">
        <v>419</v>
      </c>
      <c r="C440" s="216">
        <f>'[1]24.02.20_Inlet'!D430</f>
        <v>45342</v>
      </c>
      <c r="D440" s="216"/>
      <c r="E440" s="59">
        <f>'[1]24.02.20_Inlet'!E430</f>
        <v>0.72936342592592596</v>
      </c>
      <c r="F440" s="58" t="s">
        <v>1</v>
      </c>
      <c r="G440" s="60">
        <v>2.6380672793789597E-3</v>
      </c>
      <c r="H440" s="61">
        <v>0.26590000000000003</v>
      </c>
      <c r="I440" s="62">
        <f t="shared" si="6"/>
        <v>7.0146208958686541E-4</v>
      </c>
    </row>
    <row r="441" spans="2:9">
      <c r="B441" s="58">
        <v>420</v>
      </c>
      <c r="C441" s="216">
        <f>'[1]24.02.20_Inlet'!D431</f>
        <v>45342</v>
      </c>
      <c r="D441" s="216"/>
      <c r="E441" s="59">
        <f>'[1]24.02.20_Inlet'!E431</f>
        <v>0.7300578703703704</v>
      </c>
      <c r="F441" s="58" t="s">
        <v>1</v>
      </c>
      <c r="G441" s="60">
        <v>2.6372749174622999E-3</v>
      </c>
      <c r="H441" s="61">
        <v>0.26339999999999997</v>
      </c>
      <c r="I441" s="62">
        <f t="shared" si="6"/>
        <v>6.9465821325956974E-4</v>
      </c>
    </row>
    <row r="442" spans="2:9">
      <c r="B442" s="58">
        <v>421</v>
      </c>
      <c r="C442" s="216">
        <f>'[1]24.02.20_Inlet'!D432</f>
        <v>45342</v>
      </c>
      <c r="D442" s="216"/>
      <c r="E442" s="59">
        <f>'[1]24.02.20_Inlet'!E432</f>
        <v>0.73075231481481484</v>
      </c>
      <c r="F442" s="58" t="s">
        <v>1</v>
      </c>
      <c r="G442" s="60">
        <v>2.6446685107522081E-3</v>
      </c>
      <c r="H442" s="61">
        <v>0.26339999999999997</v>
      </c>
      <c r="I442" s="62">
        <f t="shared" si="6"/>
        <v>6.9660568573213155E-4</v>
      </c>
    </row>
    <row r="443" spans="2:9">
      <c r="B443" s="58">
        <v>422</v>
      </c>
      <c r="C443" s="216">
        <f>'[1]24.02.20_Inlet'!D433</f>
        <v>45342</v>
      </c>
      <c r="D443" s="216"/>
      <c r="E443" s="59">
        <f>'[1]24.02.20_Inlet'!E433</f>
        <v>0.73144675925925928</v>
      </c>
      <c r="F443" s="58" t="s">
        <v>1</v>
      </c>
      <c r="G443" s="60">
        <v>2.6477308824841613E-3</v>
      </c>
      <c r="H443" s="61">
        <v>0.26339999999999997</v>
      </c>
      <c r="I443" s="62">
        <f t="shared" si="6"/>
        <v>6.9741231444632804E-4</v>
      </c>
    </row>
    <row r="444" spans="2:9">
      <c r="B444" s="58">
        <v>423</v>
      </c>
      <c r="C444" s="216">
        <f>'[1]24.02.20_Inlet'!D434</f>
        <v>45342</v>
      </c>
      <c r="D444" s="216"/>
      <c r="E444" s="59">
        <f>'[1]24.02.20_Inlet'!E434</f>
        <v>0.73214120370370372</v>
      </c>
      <c r="F444" s="58" t="s">
        <v>1</v>
      </c>
      <c r="G444" s="60">
        <v>2.651933612920496E-3</v>
      </c>
      <c r="H444" s="61">
        <v>0.26329999999999998</v>
      </c>
      <c r="I444" s="62">
        <f t="shared" si="6"/>
        <v>6.982541202819665E-4</v>
      </c>
    </row>
    <row r="445" spans="2:9">
      <c r="B445" s="58">
        <v>424</v>
      </c>
      <c r="C445" s="216">
        <f>'[1]24.02.20_Inlet'!D435</f>
        <v>45342</v>
      </c>
      <c r="D445" s="216"/>
      <c r="E445" s="59">
        <f>'[1]24.02.20_Inlet'!E435</f>
        <v>0.73283564814814817</v>
      </c>
      <c r="F445" s="58" t="s">
        <v>1</v>
      </c>
      <c r="G445" s="60">
        <v>2.6380458641920225E-3</v>
      </c>
      <c r="H445" s="61">
        <v>0.26340000000000002</v>
      </c>
      <c r="I445" s="62">
        <f t="shared" si="6"/>
        <v>6.9486128062817875E-4</v>
      </c>
    </row>
    <row r="446" spans="2:9">
      <c r="B446" s="58">
        <v>425</v>
      </c>
      <c r="C446" s="216">
        <f>'[1]24.02.20_Inlet'!D436</f>
        <v>45342</v>
      </c>
      <c r="D446" s="216"/>
      <c r="E446" s="59">
        <f>'[1]24.02.20_Inlet'!E436</f>
        <v>0.73353009259259261</v>
      </c>
      <c r="F446" s="58" t="s">
        <v>1</v>
      </c>
      <c r="G446" s="60">
        <v>2.650680824484697E-3</v>
      </c>
      <c r="H446" s="61">
        <v>0.26390000000000002</v>
      </c>
      <c r="I446" s="62">
        <f t="shared" si="6"/>
        <v>6.9951466958151159E-4</v>
      </c>
    </row>
    <row r="447" spans="2:9">
      <c r="B447" s="58">
        <v>426</v>
      </c>
      <c r="C447" s="216">
        <f>'[1]24.02.20_Inlet'!D437</f>
        <v>45342</v>
      </c>
      <c r="D447" s="216"/>
      <c r="E447" s="59">
        <f>'[1]24.02.20_Inlet'!E437</f>
        <v>0.73422453703703705</v>
      </c>
      <c r="F447" s="58" t="s">
        <v>1</v>
      </c>
      <c r="G447" s="60">
        <v>2.6366859998215404E-3</v>
      </c>
      <c r="H447" s="61">
        <v>0.26340000000000002</v>
      </c>
      <c r="I447" s="62">
        <f t="shared" si="6"/>
        <v>6.9450309235299381E-4</v>
      </c>
    </row>
    <row r="448" spans="2:9">
      <c r="B448" s="58">
        <v>427</v>
      </c>
      <c r="C448" s="216">
        <f>'[1]24.02.20_Inlet'!D438</f>
        <v>45342</v>
      </c>
      <c r="D448" s="216"/>
      <c r="E448" s="59">
        <f>'[1]24.02.20_Inlet'!E438</f>
        <v>0.73491898148148149</v>
      </c>
      <c r="F448" s="58" t="s">
        <v>1</v>
      </c>
      <c r="G448" s="60">
        <v>2.6408994378513428E-3</v>
      </c>
      <c r="H448" s="61">
        <v>0.2636</v>
      </c>
      <c r="I448" s="62">
        <f t="shared" si="6"/>
        <v>6.9614109181761401E-4</v>
      </c>
    </row>
    <row r="449" spans="2:9">
      <c r="B449" s="58">
        <v>428</v>
      </c>
      <c r="C449" s="216">
        <f>'[1]24.02.20_Inlet'!D439</f>
        <v>45342</v>
      </c>
      <c r="D449" s="216"/>
      <c r="E449" s="59">
        <f>'[1]24.02.20_Inlet'!E439</f>
        <v>0.73561342592592593</v>
      </c>
      <c r="F449" s="58" t="s">
        <v>1</v>
      </c>
      <c r="G449" s="60">
        <v>2.6484911216204158E-3</v>
      </c>
      <c r="H449" s="61">
        <v>0.26419999999999999</v>
      </c>
      <c r="I449" s="62">
        <f t="shared" si="6"/>
        <v>6.9973135433211387E-4</v>
      </c>
    </row>
    <row r="450" spans="2:9">
      <c r="B450" s="58">
        <v>429</v>
      </c>
      <c r="C450" s="216">
        <f>'[1]24.02.20_Inlet'!D440</f>
        <v>45342</v>
      </c>
      <c r="D450" s="216"/>
      <c r="E450" s="59">
        <f>'[1]24.02.20_Inlet'!E440</f>
        <v>0.73630787037037038</v>
      </c>
      <c r="F450" s="58" t="s">
        <v>1</v>
      </c>
      <c r="G450" s="60">
        <v>2.6475649147854018E-3</v>
      </c>
      <c r="H450" s="61">
        <v>0.26519999999999999</v>
      </c>
      <c r="I450" s="62">
        <f t="shared" si="6"/>
        <v>7.0213421540108855E-4</v>
      </c>
    </row>
    <row r="451" spans="2:9">
      <c r="B451" s="58">
        <v>430</v>
      </c>
      <c r="C451" s="216">
        <f>'[1]24.02.20_Inlet'!D441</f>
        <v>45342</v>
      </c>
      <c r="D451" s="216"/>
      <c r="E451" s="59">
        <f>'[1]24.02.20_Inlet'!E441</f>
        <v>0.73700231481481482</v>
      </c>
      <c r="F451" s="58" t="s">
        <v>1</v>
      </c>
      <c r="G451" s="60">
        <v>2.6569019362898184E-3</v>
      </c>
      <c r="H451" s="61">
        <v>0.26350000000000001</v>
      </c>
      <c r="I451" s="62">
        <f t="shared" si="6"/>
        <v>7.0009366021236714E-4</v>
      </c>
    </row>
    <row r="452" spans="2:9">
      <c r="B452" s="58">
        <v>431</v>
      </c>
      <c r="C452" s="216">
        <f>'[1]24.02.20_Inlet'!D442</f>
        <v>45342</v>
      </c>
      <c r="D452" s="216"/>
      <c r="E452" s="59">
        <f>'[1]24.02.20_Inlet'!E442</f>
        <v>0.73769675925925926</v>
      </c>
      <c r="F452" s="58" t="s">
        <v>1</v>
      </c>
      <c r="G452" s="60">
        <v>2.6488712411885432E-3</v>
      </c>
      <c r="H452" s="61">
        <v>0.26519999999999999</v>
      </c>
      <c r="I452" s="62">
        <f t="shared" si="6"/>
        <v>7.0248065316320159E-4</v>
      </c>
    </row>
    <row r="453" spans="2:9">
      <c r="B453" s="58">
        <v>432</v>
      </c>
      <c r="C453" s="216">
        <f>'[1]24.02.20_Inlet'!D443</f>
        <v>45342</v>
      </c>
      <c r="D453" s="216"/>
      <c r="E453" s="59">
        <f>'[1]24.02.20_Inlet'!E443</f>
        <v>0.7383912037037037</v>
      </c>
      <c r="F453" s="58" t="s">
        <v>1</v>
      </c>
      <c r="G453" s="60">
        <v>2.6504077808512535E-3</v>
      </c>
      <c r="H453" s="61">
        <v>0.26419999999999999</v>
      </c>
      <c r="I453" s="62">
        <f t="shared" si="6"/>
        <v>7.0023773570090117E-4</v>
      </c>
    </row>
    <row r="454" spans="2:9">
      <c r="B454" s="58">
        <v>433</v>
      </c>
      <c r="C454" s="216">
        <f>'[1]24.02.20_Inlet'!D444</f>
        <v>45342</v>
      </c>
      <c r="D454" s="216"/>
      <c r="E454" s="59">
        <f>'[1]24.02.20_Inlet'!E444</f>
        <v>0.73908564814814814</v>
      </c>
      <c r="F454" s="58" t="s">
        <v>1</v>
      </c>
      <c r="G454" s="60">
        <v>2.6536361202819663E-3</v>
      </c>
      <c r="H454" s="61">
        <v>0.26419999999999999</v>
      </c>
      <c r="I454" s="62">
        <f t="shared" si="6"/>
        <v>7.0109066297849548E-4</v>
      </c>
    </row>
    <row r="455" spans="2:9">
      <c r="B455" s="58">
        <v>434</v>
      </c>
      <c r="C455" s="216">
        <f>'[1]24.02.20_Inlet'!D445</f>
        <v>45342</v>
      </c>
      <c r="D455" s="216"/>
      <c r="E455" s="59">
        <f>'[1]24.02.20_Inlet'!E445</f>
        <v>0.73978009259259259</v>
      </c>
      <c r="F455" s="58" t="s">
        <v>1</v>
      </c>
      <c r="G455" s="60">
        <v>2.6432229856339787E-3</v>
      </c>
      <c r="H455" s="61">
        <v>0.26340000000000002</v>
      </c>
      <c r="I455" s="62">
        <f t="shared" si="6"/>
        <v>6.9622493441599007E-4</v>
      </c>
    </row>
    <row r="456" spans="2:9">
      <c r="B456" s="58">
        <v>435</v>
      </c>
      <c r="C456" s="216">
        <f>'[1]24.02.20_Inlet'!D446</f>
        <v>45342</v>
      </c>
      <c r="D456" s="216"/>
      <c r="E456" s="59">
        <f>'[1]24.02.20_Inlet'!E446</f>
        <v>0.74047453703703703</v>
      </c>
      <c r="F456" s="58" t="s">
        <v>1</v>
      </c>
      <c r="G456" s="60">
        <v>2.6476077451592756E-3</v>
      </c>
      <c r="H456" s="61">
        <v>0.26340000000000002</v>
      </c>
      <c r="I456" s="62">
        <f t="shared" si="6"/>
        <v>6.9737988007495327E-4</v>
      </c>
    </row>
    <row r="457" spans="2:9">
      <c r="B457" s="58">
        <v>436</v>
      </c>
      <c r="C457" s="216">
        <f>'[1]24.02.20_Inlet'!D447</f>
        <v>45342</v>
      </c>
      <c r="D457" s="216"/>
      <c r="E457" s="59">
        <f>'[1]24.02.20_Inlet'!E447</f>
        <v>0.74116898148148147</v>
      </c>
      <c r="F457" s="58" t="s">
        <v>1</v>
      </c>
      <c r="G457" s="60">
        <v>2.6420879807263313E-3</v>
      </c>
      <c r="H457" s="61">
        <v>0.26350000000000001</v>
      </c>
      <c r="I457" s="62">
        <f t="shared" si="6"/>
        <v>6.9619018292138828E-4</v>
      </c>
    </row>
    <row r="458" spans="2:9">
      <c r="B458" s="58">
        <v>437</v>
      </c>
      <c r="C458" s="216">
        <f>'[1]24.02.20_Inlet'!D448</f>
        <v>45342</v>
      </c>
      <c r="D458" s="216"/>
      <c r="E458" s="59">
        <f>'[1]24.02.20_Inlet'!E448</f>
        <v>0.74186342592592591</v>
      </c>
      <c r="F458" s="58" t="s">
        <v>1</v>
      </c>
      <c r="G458" s="60">
        <v>2.6462264656018559E-3</v>
      </c>
      <c r="H458" s="61">
        <v>0.26429999999999998</v>
      </c>
      <c r="I458" s="62">
        <f t="shared" si="6"/>
        <v>6.9939765485857051E-4</v>
      </c>
    </row>
    <row r="459" spans="2:9">
      <c r="B459" s="58">
        <v>438</v>
      </c>
      <c r="C459" s="216">
        <f>'[1]24.02.20_Inlet'!D449</f>
        <v>45342</v>
      </c>
      <c r="D459" s="216"/>
      <c r="E459" s="59">
        <f>'[1]24.02.20_Inlet'!E449</f>
        <v>0.74255787037037035</v>
      </c>
      <c r="F459" s="58" t="s">
        <v>1</v>
      </c>
      <c r="G459" s="60">
        <v>2.6356366556616398E-3</v>
      </c>
      <c r="H459" s="61">
        <v>0.26450000000000001</v>
      </c>
      <c r="I459" s="62">
        <f t="shared" si="6"/>
        <v>6.9712589542250377E-4</v>
      </c>
    </row>
    <row r="460" spans="2:9">
      <c r="B460" s="58">
        <v>439</v>
      </c>
      <c r="C460" s="216">
        <f>'[1]24.02.20_Inlet'!D450</f>
        <v>45342</v>
      </c>
      <c r="D460" s="216"/>
      <c r="E460" s="59">
        <f>'[1]24.02.20_Inlet'!E450</f>
        <v>0.7432523148148148</v>
      </c>
      <c r="F460" s="58" t="s">
        <v>1</v>
      </c>
      <c r="G460" s="60">
        <v>2.6405675024538233E-3</v>
      </c>
      <c r="H460" s="61">
        <v>0.26429999999999998</v>
      </c>
      <c r="I460" s="62">
        <f t="shared" si="6"/>
        <v>6.9790199089854541E-4</v>
      </c>
    </row>
    <row r="461" spans="2:9">
      <c r="B461" s="58">
        <v>440</v>
      </c>
      <c r="C461" s="216">
        <f>'[1]24.02.20_Inlet'!D451</f>
        <v>45342</v>
      </c>
      <c r="D461" s="216"/>
      <c r="E461" s="59">
        <f>'[1]24.02.20_Inlet'!E451</f>
        <v>0.74394675925925924</v>
      </c>
      <c r="F461" s="58" t="s">
        <v>1</v>
      </c>
      <c r="G461" s="60">
        <v>2.6429874185776745E-3</v>
      </c>
      <c r="H461" s="61">
        <v>0.26350000000000001</v>
      </c>
      <c r="I461" s="62">
        <f t="shared" si="6"/>
        <v>6.9642718479521733E-4</v>
      </c>
    </row>
    <row r="462" spans="2:9">
      <c r="B462" s="58">
        <v>441</v>
      </c>
      <c r="C462" s="216">
        <f>'[1]24.02.20_Inlet'!D452</f>
        <v>45342</v>
      </c>
      <c r="D462" s="216"/>
      <c r="E462" s="59">
        <f>'[1]24.02.20_Inlet'!E452</f>
        <v>0.74464120370370368</v>
      </c>
      <c r="F462" s="58" t="s">
        <v>1</v>
      </c>
      <c r="G462" s="60">
        <v>2.6416329080039256E-3</v>
      </c>
      <c r="H462" s="61">
        <v>0.26429999999999998</v>
      </c>
      <c r="I462" s="62">
        <f t="shared" si="6"/>
        <v>6.9818357758543749E-4</v>
      </c>
    </row>
    <row r="463" spans="2:9">
      <c r="B463" s="58">
        <v>442</v>
      </c>
      <c r="C463" s="216">
        <f>'[1]24.02.20_Inlet'!D453</f>
        <v>45342</v>
      </c>
      <c r="D463" s="216"/>
      <c r="E463" s="59">
        <f>'[1]24.02.20_Inlet'!E453</f>
        <v>0.74533564814814812</v>
      </c>
      <c r="F463" s="58" t="s">
        <v>1</v>
      </c>
      <c r="G463" s="60">
        <v>2.6351601677522978E-3</v>
      </c>
      <c r="H463" s="61">
        <v>0.26350000000000001</v>
      </c>
      <c r="I463" s="62">
        <f t="shared" si="6"/>
        <v>6.9436470420273047E-4</v>
      </c>
    </row>
    <row r="464" spans="2:9">
      <c r="B464" s="58">
        <v>443</v>
      </c>
      <c r="C464" s="216">
        <f>'[1]24.02.20_Inlet'!D454</f>
        <v>45342</v>
      </c>
      <c r="D464" s="216"/>
      <c r="E464" s="59">
        <f>'[1]24.02.20_Inlet'!E454</f>
        <v>0.74603009259259256</v>
      </c>
      <c r="F464" s="58" t="s">
        <v>1</v>
      </c>
      <c r="G464" s="60">
        <v>2.6333398768626747E-3</v>
      </c>
      <c r="H464" s="61">
        <v>0.26350000000000001</v>
      </c>
      <c r="I464" s="62">
        <f t="shared" si="6"/>
        <v>6.9388505755331475E-4</v>
      </c>
    </row>
    <row r="465" spans="2:9">
      <c r="B465" s="58">
        <v>444</v>
      </c>
      <c r="C465" s="216">
        <f>'[1]24.02.20_Inlet'!D455</f>
        <v>45342</v>
      </c>
      <c r="D465" s="216"/>
      <c r="E465" s="59">
        <f>'[1]24.02.20_Inlet'!E455</f>
        <v>0.74672453703703701</v>
      </c>
      <c r="F465" s="58" t="s">
        <v>1</v>
      </c>
      <c r="G465" s="60">
        <v>2.6449469081823856E-3</v>
      </c>
      <c r="H465" s="61">
        <v>0.2656</v>
      </c>
      <c r="I465" s="62">
        <f t="shared" si="6"/>
        <v>7.0249789881324167E-4</v>
      </c>
    </row>
    <row r="466" spans="2:9">
      <c r="B466" s="58">
        <v>445</v>
      </c>
      <c r="C466" s="216">
        <f>'[1]24.02.20_Inlet'!D456</f>
        <v>45342</v>
      </c>
      <c r="D466" s="216"/>
      <c r="E466" s="59">
        <f>'[1]24.02.20_Inlet'!E456</f>
        <v>0.74741898148148145</v>
      </c>
      <c r="F466" s="58" t="s">
        <v>1</v>
      </c>
      <c r="G466" s="60">
        <v>2.6512054965646468E-3</v>
      </c>
      <c r="H466" s="61">
        <v>0.26350000000000001</v>
      </c>
      <c r="I466" s="62">
        <f t="shared" si="6"/>
        <v>6.9859264834478448E-4</v>
      </c>
    </row>
    <row r="467" spans="2:9">
      <c r="B467" s="58">
        <v>446</v>
      </c>
      <c r="C467" s="216">
        <f>'[1]24.02.20_Inlet'!D457</f>
        <v>45342</v>
      </c>
      <c r="D467" s="216"/>
      <c r="E467" s="59">
        <f>'[1]24.02.20_Inlet'!E457</f>
        <v>0.74811342592592589</v>
      </c>
      <c r="F467" s="58" t="s">
        <v>1</v>
      </c>
      <c r="G467" s="60">
        <v>2.6368787365039707E-3</v>
      </c>
      <c r="H467" s="61">
        <v>0.26580000000000004</v>
      </c>
      <c r="I467" s="62">
        <f t="shared" si="6"/>
        <v>7.0088236816275549E-4</v>
      </c>
    </row>
    <row r="468" spans="2:9">
      <c r="B468" s="58">
        <v>447</v>
      </c>
      <c r="C468" s="216">
        <f>'[1]24.02.20_Inlet'!D458</f>
        <v>45342</v>
      </c>
      <c r="D468" s="216"/>
      <c r="E468" s="59">
        <f>'[1]24.02.20_Inlet'!E458</f>
        <v>0.74880787037037033</v>
      </c>
      <c r="F468" s="58" t="s">
        <v>1</v>
      </c>
      <c r="G468" s="60">
        <v>2.6359578834656912E-3</v>
      </c>
      <c r="H468" s="61">
        <v>0.26419999999999999</v>
      </c>
      <c r="I468" s="62">
        <f t="shared" si="6"/>
        <v>6.9642007281163563E-4</v>
      </c>
    </row>
    <row r="469" spans="2:9">
      <c r="B469" s="58">
        <v>448</v>
      </c>
      <c r="C469" s="216">
        <f>'[1]24.02.20_Inlet'!D459</f>
        <v>45342</v>
      </c>
      <c r="D469" s="216"/>
      <c r="E469" s="59">
        <f>'[1]24.02.20_Inlet'!E459</f>
        <v>0.74950231481481477</v>
      </c>
      <c r="F469" s="58" t="s">
        <v>1</v>
      </c>
      <c r="G469" s="60">
        <v>2.6518051217988758E-3</v>
      </c>
      <c r="H469" s="61">
        <v>0.26340000000000002</v>
      </c>
      <c r="I469" s="62">
        <f t="shared" si="6"/>
        <v>6.9848546908182394E-4</v>
      </c>
    </row>
    <row r="470" spans="2:9">
      <c r="B470" s="58">
        <v>449</v>
      </c>
      <c r="C470" s="216">
        <f>'[1]24.02.20_Inlet'!D460</f>
        <v>45342</v>
      </c>
      <c r="D470" s="216"/>
      <c r="E470" s="59">
        <f>'[1]24.02.20_Inlet'!E460</f>
        <v>0.75019675925925922</v>
      </c>
      <c r="F470" s="58" t="s">
        <v>1</v>
      </c>
      <c r="G470" s="60">
        <v>2.6467083073079328E-3</v>
      </c>
      <c r="H470" s="61">
        <v>0.26350000000000001</v>
      </c>
      <c r="I470" s="62">
        <f t="shared" si="6"/>
        <v>6.9740763897564034E-4</v>
      </c>
    </row>
    <row r="471" spans="2:9">
      <c r="B471" s="58">
        <v>450</v>
      </c>
      <c r="C471" s="216">
        <f>'[1]24.02.20_Inlet'!D461</f>
        <v>45342</v>
      </c>
      <c r="D471" s="216"/>
      <c r="E471" s="59">
        <f>'[1]24.02.20_Inlet'!E461</f>
        <v>0.75089120370370366</v>
      </c>
      <c r="F471" s="58" t="s">
        <v>1</v>
      </c>
      <c r="G471" s="60">
        <v>2.6322798251093068E-3</v>
      </c>
      <c r="H471" s="61">
        <v>0.26350000000000001</v>
      </c>
      <c r="I471" s="62">
        <f t="shared" ref="I471:I534" si="7">G471*H471</f>
        <v>6.9360573391630232E-4</v>
      </c>
    </row>
    <row r="472" spans="2:9">
      <c r="B472" s="58">
        <v>451</v>
      </c>
      <c r="C472" s="216">
        <f>'[1]24.02.20_Inlet'!D462</f>
        <v>45342</v>
      </c>
      <c r="D472" s="216"/>
      <c r="E472" s="59">
        <f>'[1]24.02.20_Inlet'!E462</f>
        <v>0.7515856481481481</v>
      </c>
      <c r="F472" s="58" t="s">
        <v>1</v>
      </c>
      <c r="G472" s="60">
        <v>2.6349620772731326E-3</v>
      </c>
      <c r="H472" s="61">
        <v>0.26429999999999998</v>
      </c>
      <c r="I472" s="62">
        <f t="shared" si="7"/>
        <v>6.9642047702328893E-4</v>
      </c>
    </row>
    <row r="473" spans="2:9">
      <c r="B473" s="58">
        <v>452</v>
      </c>
      <c r="C473" s="216">
        <f>'[1]24.02.20_Inlet'!D463</f>
        <v>45342</v>
      </c>
      <c r="D473" s="216"/>
      <c r="E473" s="59">
        <f>'[1]24.02.20_Inlet'!E463</f>
        <v>0.75228009259259254</v>
      </c>
      <c r="F473" s="58" t="s">
        <v>1</v>
      </c>
      <c r="G473" s="60">
        <v>2.6449736771660569E-3</v>
      </c>
      <c r="H473" s="61">
        <v>0.26439999999999997</v>
      </c>
      <c r="I473" s="62">
        <f t="shared" si="7"/>
        <v>6.993310402427053E-4</v>
      </c>
    </row>
    <row r="474" spans="2:9">
      <c r="B474" s="58">
        <v>453</v>
      </c>
      <c r="C474" s="216">
        <f>'[1]24.02.20_Inlet'!D464</f>
        <v>45342</v>
      </c>
      <c r="D474" s="216"/>
      <c r="E474" s="59">
        <f>'[1]24.02.20_Inlet'!E464</f>
        <v>0.75297453703703698</v>
      </c>
      <c r="F474" s="58" t="s">
        <v>1</v>
      </c>
      <c r="G474" s="60">
        <v>2.6417935219059515E-3</v>
      </c>
      <c r="H474" s="61">
        <v>0.26450000000000001</v>
      </c>
      <c r="I474" s="62">
        <f t="shared" si="7"/>
        <v>6.9875438654412418E-4</v>
      </c>
    </row>
    <row r="475" spans="2:9">
      <c r="B475" s="58">
        <v>454</v>
      </c>
      <c r="C475" s="216">
        <f>'[1]24.02.20_Inlet'!D465</f>
        <v>45342</v>
      </c>
      <c r="D475" s="216"/>
      <c r="E475" s="59">
        <f>'[1]24.02.20_Inlet'!E465</f>
        <v>0.75366898148148154</v>
      </c>
      <c r="F475" s="58" t="s">
        <v>1</v>
      </c>
      <c r="G475" s="60">
        <v>2.6280289105023642E-3</v>
      </c>
      <c r="H475" s="61">
        <v>0.26439999999999997</v>
      </c>
      <c r="I475" s="62">
        <f t="shared" si="7"/>
        <v>6.9485084393682505E-4</v>
      </c>
    </row>
    <row r="476" spans="2:9">
      <c r="B476" s="58">
        <v>455</v>
      </c>
      <c r="C476" s="216">
        <f>'[1]24.02.20_Inlet'!D466</f>
        <v>45342</v>
      </c>
      <c r="D476" s="216"/>
      <c r="E476" s="59">
        <f>'[1]24.02.20_Inlet'!E466</f>
        <v>0.75436342592592598</v>
      </c>
      <c r="F476" s="58" t="s">
        <v>1</v>
      </c>
      <c r="G476" s="60">
        <v>2.6333827072365485E-3</v>
      </c>
      <c r="H476" s="61">
        <v>0.26369999999999999</v>
      </c>
      <c r="I476" s="62">
        <f t="shared" si="7"/>
        <v>6.944230198982778E-4</v>
      </c>
    </row>
    <row r="477" spans="2:9">
      <c r="B477" s="58">
        <v>456</v>
      </c>
      <c r="C477" s="216">
        <f>'[1]24.02.20_Inlet'!D467</f>
        <v>45342</v>
      </c>
      <c r="D477" s="216"/>
      <c r="E477" s="59">
        <f>'[1]24.02.20_Inlet'!E467</f>
        <v>0.75505787037037042</v>
      </c>
      <c r="F477" s="58" t="s">
        <v>1</v>
      </c>
      <c r="G477" s="60">
        <v>2.6432015704470416E-3</v>
      </c>
      <c r="H477" s="61">
        <v>0.26350000000000001</v>
      </c>
      <c r="I477" s="62">
        <f t="shared" si="7"/>
        <v>6.9648361381279553E-4</v>
      </c>
    </row>
    <row r="478" spans="2:9">
      <c r="B478" s="58">
        <v>457</v>
      </c>
      <c r="C478" s="216">
        <f>'[1]24.02.20_Inlet'!D468</f>
        <v>45342</v>
      </c>
      <c r="D478" s="216"/>
      <c r="E478" s="59">
        <f>'[1]24.02.20_Inlet'!E468</f>
        <v>0.75575231481481486</v>
      </c>
      <c r="F478" s="58" t="s">
        <v>1</v>
      </c>
      <c r="G478" s="60">
        <v>2.6344427589899168E-3</v>
      </c>
      <c r="H478" s="61">
        <v>0.26439999999999997</v>
      </c>
      <c r="I478" s="62">
        <f t="shared" si="7"/>
        <v>6.965466654769339E-4</v>
      </c>
    </row>
    <row r="479" spans="2:9">
      <c r="B479" s="58">
        <v>458</v>
      </c>
      <c r="C479" s="216">
        <f>'[1]24.02.20_Inlet'!D469</f>
        <v>45342</v>
      </c>
      <c r="D479" s="216"/>
      <c r="E479" s="59">
        <f>'[1]24.02.20_Inlet'!E469</f>
        <v>0.7564467592592593</v>
      </c>
      <c r="F479" s="58" t="s">
        <v>1</v>
      </c>
      <c r="G479" s="60">
        <v>2.6488230570179349E-3</v>
      </c>
      <c r="H479" s="61">
        <v>0.2651</v>
      </c>
      <c r="I479" s="62">
        <f t="shared" si="7"/>
        <v>7.0220299241545458E-4</v>
      </c>
    </row>
    <row r="480" spans="2:9">
      <c r="B480" s="58">
        <v>459</v>
      </c>
      <c r="C480" s="216">
        <f>'[1]24.02.20_Inlet'!D470</f>
        <v>45342</v>
      </c>
      <c r="D480" s="216"/>
      <c r="E480" s="59">
        <f>'[1]24.02.20_Inlet'!E470</f>
        <v>0.75714120370370375</v>
      </c>
      <c r="F480" s="58" t="s">
        <v>1</v>
      </c>
      <c r="G480" s="60">
        <v>2.6371999643080217E-3</v>
      </c>
      <c r="H480" s="61">
        <v>0.26450000000000001</v>
      </c>
      <c r="I480" s="62">
        <f t="shared" si="7"/>
        <v>6.9753939055947176E-4</v>
      </c>
    </row>
    <row r="481" spans="2:9">
      <c r="B481" s="58">
        <v>460</v>
      </c>
      <c r="C481" s="216">
        <f>'[1]24.02.20_Inlet'!D471</f>
        <v>45342</v>
      </c>
      <c r="D481" s="216"/>
      <c r="E481" s="59">
        <f>'[1]24.02.20_Inlet'!E471</f>
        <v>0.75783564814814819</v>
      </c>
      <c r="F481" s="58" t="s">
        <v>1</v>
      </c>
      <c r="G481" s="60">
        <v>2.6391755153029359E-3</v>
      </c>
      <c r="H481" s="61">
        <v>0.26440000000000002</v>
      </c>
      <c r="I481" s="62">
        <f t="shared" si="7"/>
        <v>6.9779800624609632E-4</v>
      </c>
    </row>
    <row r="482" spans="2:9">
      <c r="B482" s="58">
        <v>461</v>
      </c>
      <c r="C482" s="216">
        <f>'[1]24.02.20_Inlet'!D472</f>
        <v>45342</v>
      </c>
      <c r="D482" s="216"/>
      <c r="E482" s="59">
        <f>'[1]24.02.20_Inlet'!E472</f>
        <v>0.75853009259259263</v>
      </c>
      <c r="F482" s="58" t="s">
        <v>1</v>
      </c>
      <c r="G482" s="60">
        <v>2.6461889890247161E-3</v>
      </c>
      <c r="H482" s="61">
        <v>0.26339999999999997</v>
      </c>
      <c r="I482" s="62">
        <f t="shared" si="7"/>
        <v>6.9700617970911013E-4</v>
      </c>
    </row>
    <row r="483" spans="2:9">
      <c r="B483" s="58">
        <v>462</v>
      </c>
      <c r="C483" s="216">
        <f>'[1]24.02.20_Inlet'!D473</f>
        <v>45342</v>
      </c>
      <c r="D483" s="216"/>
      <c r="E483" s="59">
        <f>'[1]24.02.20_Inlet'!E473</f>
        <v>0.75922453703703707</v>
      </c>
      <c r="F483" s="58" t="s">
        <v>1</v>
      </c>
      <c r="G483" s="60">
        <v>2.6449683233693224E-3</v>
      </c>
      <c r="H483" s="61">
        <v>0.26339999999999997</v>
      </c>
      <c r="I483" s="62">
        <f t="shared" si="7"/>
        <v>6.966846563754794E-4</v>
      </c>
    </row>
    <row r="484" spans="2:9">
      <c r="B484" s="58">
        <v>463</v>
      </c>
      <c r="C484" s="216">
        <f>'[1]24.02.20_Inlet'!D474</f>
        <v>45342</v>
      </c>
      <c r="D484" s="216"/>
      <c r="E484" s="59">
        <f>'[1]24.02.20_Inlet'!E474</f>
        <v>0.75991898148148151</v>
      </c>
      <c r="F484" s="58" t="s">
        <v>1</v>
      </c>
      <c r="G484" s="60">
        <v>2.6517141072543945E-3</v>
      </c>
      <c r="H484" s="61">
        <v>0.26339999999999997</v>
      </c>
      <c r="I484" s="62">
        <f t="shared" si="7"/>
        <v>6.984614958508074E-4</v>
      </c>
    </row>
    <row r="485" spans="2:9">
      <c r="B485" s="58">
        <v>464</v>
      </c>
      <c r="C485" s="216">
        <f>'[1]24.02.20_Inlet'!D475</f>
        <v>45342</v>
      </c>
      <c r="D485" s="216"/>
      <c r="E485" s="59">
        <f>'[1]24.02.20_Inlet'!E475</f>
        <v>0.76061342592592596</v>
      </c>
      <c r="F485" s="58" t="s">
        <v>1</v>
      </c>
      <c r="G485" s="60">
        <v>2.6472865173552242E-3</v>
      </c>
      <c r="H485" s="61">
        <v>0.26339999999999997</v>
      </c>
      <c r="I485" s="62">
        <f t="shared" si="7"/>
        <v>6.9729526867136598E-4</v>
      </c>
    </row>
    <row r="486" spans="2:9">
      <c r="B486" s="58">
        <v>465</v>
      </c>
      <c r="C486" s="216">
        <f>'[1]24.02.20_Inlet'!D476</f>
        <v>45342</v>
      </c>
      <c r="D486" s="216"/>
      <c r="E486" s="59">
        <f>'[1]24.02.20_Inlet'!E476</f>
        <v>0.7613078703703704</v>
      </c>
      <c r="F486" s="58" t="s">
        <v>1</v>
      </c>
      <c r="G486" s="60">
        <v>2.6476987597037565E-3</v>
      </c>
      <c r="H486" s="61">
        <v>0.26439999999999997</v>
      </c>
      <c r="I486" s="62">
        <f t="shared" si="7"/>
        <v>7.0005155206567316E-4</v>
      </c>
    </row>
    <row r="487" spans="2:9">
      <c r="B487" s="58">
        <v>466</v>
      </c>
      <c r="C487" s="216">
        <f>'[1]24.02.20_Inlet'!D477</f>
        <v>45342</v>
      </c>
      <c r="D487" s="216"/>
      <c r="E487" s="59">
        <f>'[1]24.02.20_Inlet'!E477</f>
        <v>0.76200231481481484</v>
      </c>
      <c r="F487" s="58" t="s">
        <v>1</v>
      </c>
      <c r="G487" s="60">
        <v>2.6411992504684571E-3</v>
      </c>
      <c r="H487" s="61">
        <v>0.26339999999999997</v>
      </c>
      <c r="I487" s="62">
        <f t="shared" si="7"/>
        <v>6.9569188257339156E-4</v>
      </c>
    </row>
    <row r="488" spans="2:9">
      <c r="B488" s="58">
        <v>467</v>
      </c>
      <c r="C488" s="216">
        <f>'[1]24.02.20_Inlet'!D478</f>
        <v>45342</v>
      </c>
      <c r="D488" s="216"/>
      <c r="E488" s="59">
        <f>'[1]24.02.20_Inlet'!E478</f>
        <v>0.76269675925925928</v>
      </c>
      <c r="F488" s="58" t="s">
        <v>1</v>
      </c>
      <c r="G488" s="60">
        <v>2.6420183813687871E-3</v>
      </c>
      <c r="H488" s="61">
        <v>0.26419999999999999</v>
      </c>
      <c r="I488" s="62">
        <f t="shared" si="7"/>
        <v>6.9802125635763353E-4</v>
      </c>
    </row>
    <row r="489" spans="2:9">
      <c r="B489" s="58">
        <v>468</v>
      </c>
      <c r="C489" s="216">
        <f>'[1]24.02.20_Inlet'!D479</f>
        <v>45342</v>
      </c>
      <c r="D489" s="216"/>
      <c r="E489" s="59">
        <f>'[1]24.02.20_Inlet'!E479</f>
        <v>0.76339120370370372</v>
      </c>
      <c r="F489" s="58" t="s">
        <v>1</v>
      </c>
      <c r="G489" s="60">
        <v>2.6425430534487374E-3</v>
      </c>
      <c r="H489" s="61">
        <v>0.26329999999999998</v>
      </c>
      <c r="I489" s="62">
        <f t="shared" si="7"/>
        <v>6.9578158597305255E-4</v>
      </c>
    </row>
    <row r="490" spans="2:9">
      <c r="B490" s="58">
        <v>469</v>
      </c>
      <c r="C490" s="216">
        <f>'[1]24.02.20_Inlet'!D480</f>
        <v>45342</v>
      </c>
      <c r="D490" s="216"/>
      <c r="E490" s="59">
        <f>'[1]24.02.20_Inlet'!E480</f>
        <v>0.76408564814814817</v>
      </c>
      <c r="F490" s="58" t="s">
        <v>1</v>
      </c>
      <c r="G490" s="60">
        <v>2.6390041938074414E-3</v>
      </c>
      <c r="H490" s="61">
        <v>0.26429999999999998</v>
      </c>
      <c r="I490" s="62">
        <f t="shared" si="7"/>
        <v>6.9748880842330672E-4</v>
      </c>
    </row>
    <row r="491" spans="2:9">
      <c r="B491" s="58">
        <v>470</v>
      </c>
      <c r="C491" s="216">
        <f>'[1]24.02.20_Inlet'!D481</f>
        <v>45342</v>
      </c>
      <c r="D491" s="216"/>
      <c r="E491" s="59">
        <f>'[1]24.02.20_Inlet'!E481</f>
        <v>0.76478009259259261</v>
      </c>
      <c r="F491" s="58" t="s">
        <v>1</v>
      </c>
      <c r="G491" s="60">
        <v>2.6425644686356741E-3</v>
      </c>
      <c r="H491" s="61">
        <v>0.26419999999999999</v>
      </c>
      <c r="I491" s="62">
        <f t="shared" si="7"/>
        <v>6.9816553261354511E-4</v>
      </c>
    </row>
    <row r="492" spans="2:9">
      <c r="B492" s="58">
        <v>471</v>
      </c>
      <c r="C492" s="216">
        <f>'[1]24.02.20_Inlet'!D482</f>
        <v>45342</v>
      </c>
      <c r="D492" s="216"/>
      <c r="E492" s="59">
        <f>'[1]24.02.20_Inlet'!E482</f>
        <v>0.76547453703703705</v>
      </c>
      <c r="F492" s="58" t="s">
        <v>1</v>
      </c>
      <c r="G492" s="60">
        <v>2.622487730882484E-3</v>
      </c>
      <c r="H492" s="61">
        <v>0.26339999999999997</v>
      </c>
      <c r="I492" s="62">
        <f t="shared" si="7"/>
        <v>6.9076326831444624E-4</v>
      </c>
    </row>
    <row r="493" spans="2:9">
      <c r="B493" s="58">
        <v>472</v>
      </c>
      <c r="C493" s="216">
        <f>'[1]24.02.20_Inlet'!D483</f>
        <v>45342</v>
      </c>
      <c r="D493" s="216"/>
      <c r="E493" s="59">
        <f>'[1]24.02.20_Inlet'!E483</f>
        <v>0.76616898148148149</v>
      </c>
      <c r="F493" s="58" t="s">
        <v>1</v>
      </c>
      <c r="G493" s="60">
        <v>2.6385705362719728E-3</v>
      </c>
      <c r="H493" s="61">
        <v>0.26419999999999999</v>
      </c>
      <c r="I493" s="62">
        <f t="shared" si="7"/>
        <v>6.9711033568305516E-4</v>
      </c>
    </row>
    <row r="494" spans="2:9">
      <c r="B494" s="58">
        <v>473</v>
      </c>
      <c r="C494" s="216">
        <f>'[1]24.02.20_Inlet'!D484</f>
        <v>45342</v>
      </c>
      <c r="D494" s="216"/>
      <c r="E494" s="59">
        <f>'[1]24.02.20_Inlet'!E484</f>
        <v>0.76686342592592593</v>
      </c>
      <c r="F494" s="58" t="s">
        <v>1</v>
      </c>
      <c r="G494" s="60">
        <v>2.6325368073525477E-3</v>
      </c>
      <c r="H494" s="61">
        <v>0.26429999999999998</v>
      </c>
      <c r="I494" s="62">
        <f t="shared" si="7"/>
        <v>6.9577947818327834E-4</v>
      </c>
    </row>
    <row r="495" spans="2:9">
      <c r="B495" s="58">
        <v>474</v>
      </c>
      <c r="C495" s="217">
        <f>'[1]24.02.20_Inlet'!D485</f>
        <v>45342</v>
      </c>
      <c r="D495" s="218"/>
      <c r="E495" s="59">
        <f>'[1]24.02.20_Inlet'!E485</f>
        <v>0.76755787037037038</v>
      </c>
      <c r="F495" s="58" t="s">
        <v>1</v>
      </c>
      <c r="G495" s="60">
        <v>0</v>
      </c>
      <c r="H495" s="61">
        <v>0.26400000000000001</v>
      </c>
      <c r="I495" s="62">
        <f t="shared" si="7"/>
        <v>0</v>
      </c>
    </row>
    <row r="496" spans="2:9">
      <c r="B496" s="58">
        <v>475</v>
      </c>
      <c r="C496" s="216">
        <f>'[1]24.02.20_Inlet'!D486</f>
        <v>45342</v>
      </c>
      <c r="D496" s="216"/>
      <c r="E496" s="59">
        <f>'[1]24.02.20_Inlet'!E486</f>
        <v>0.76825231481481482</v>
      </c>
      <c r="F496" s="58" t="s">
        <v>1</v>
      </c>
      <c r="G496" s="60">
        <v>2.6392022842866066E-3</v>
      </c>
      <c r="H496" s="61">
        <v>0.26439999999999997</v>
      </c>
      <c r="I496" s="62">
        <f t="shared" si="7"/>
        <v>6.9780508396537872E-4</v>
      </c>
    </row>
    <row r="497" spans="2:9">
      <c r="B497" s="58">
        <v>476</v>
      </c>
      <c r="C497" s="216">
        <f>'[1]24.02.20_Inlet'!D487</f>
        <v>45342</v>
      </c>
      <c r="D497" s="216"/>
      <c r="E497" s="59">
        <f>'[1]24.02.20_Inlet'!E487</f>
        <v>0.76894675925925926</v>
      </c>
      <c r="F497" s="58" t="s">
        <v>1</v>
      </c>
      <c r="G497" s="60">
        <v>2.6343035602748284E-3</v>
      </c>
      <c r="H497" s="61">
        <v>0.26419999999999999</v>
      </c>
      <c r="I497" s="62">
        <f t="shared" si="7"/>
        <v>6.9598300062460969E-4</v>
      </c>
    </row>
    <row r="498" spans="2:9">
      <c r="B498" s="58">
        <v>477</v>
      </c>
      <c r="C498" s="216">
        <f>'[1]24.02.20_Inlet'!D488</f>
        <v>45342</v>
      </c>
      <c r="D498" s="216"/>
      <c r="E498" s="59">
        <f>'[1]24.02.20_Inlet'!E488</f>
        <v>0.7696412037037037</v>
      </c>
      <c r="F498" s="58" t="s">
        <v>1</v>
      </c>
      <c r="G498" s="60">
        <v>2.6518586597662169E-3</v>
      </c>
      <c r="H498" s="61">
        <v>0.26419999999999999</v>
      </c>
      <c r="I498" s="62">
        <f t="shared" si="7"/>
        <v>7.0062105791023445E-4</v>
      </c>
    </row>
    <row r="499" spans="2:9">
      <c r="B499" s="58">
        <v>478</v>
      </c>
      <c r="C499" s="216">
        <f>'[1]24.02.20_Inlet'!D489</f>
        <v>45342</v>
      </c>
      <c r="D499" s="216"/>
      <c r="E499" s="59">
        <f>'[1]24.02.20_Inlet'!E489</f>
        <v>0.77033564814814814</v>
      </c>
      <c r="F499" s="58" t="s">
        <v>1</v>
      </c>
      <c r="G499" s="60">
        <v>2.6386240742393144E-3</v>
      </c>
      <c r="H499" s="61">
        <v>0.26440000000000002</v>
      </c>
      <c r="I499" s="62">
        <f t="shared" si="7"/>
        <v>6.976522052288748E-4</v>
      </c>
    </row>
    <row r="500" spans="2:9">
      <c r="B500" s="58">
        <v>479</v>
      </c>
      <c r="C500" s="216">
        <f>'[1]24.02.20_Inlet'!D490</f>
        <v>45342</v>
      </c>
      <c r="D500" s="216"/>
      <c r="E500" s="59">
        <f>'[1]24.02.20_Inlet'!E490</f>
        <v>0.77103009259259259</v>
      </c>
      <c r="F500" s="58" t="s">
        <v>1</v>
      </c>
      <c r="G500" s="60">
        <v>2.6456214865708929E-3</v>
      </c>
      <c r="H500" s="61">
        <v>0.26340000000000002</v>
      </c>
      <c r="I500" s="62">
        <f t="shared" si="7"/>
        <v>6.968566995627732E-4</v>
      </c>
    </row>
    <row r="501" spans="2:9">
      <c r="B501" s="58">
        <v>480</v>
      </c>
      <c r="C501" s="216">
        <f>'[1]24.02.20_Inlet'!D491</f>
        <v>45342</v>
      </c>
      <c r="D501" s="216"/>
      <c r="E501" s="59">
        <f>'[1]24.02.20_Inlet'!E491</f>
        <v>0.77172453703703703</v>
      </c>
      <c r="F501" s="58" t="s">
        <v>1</v>
      </c>
      <c r="G501" s="60">
        <v>2.6366485232444002E-3</v>
      </c>
      <c r="H501" s="61">
        <v>0.26350000000000001</v>
      </c>
      <c r="I501" s="62">
        <f t="shared" si="7"/>
        <v>6.9475688587489952E-4</v>
      </c>
    </row>
    <row r="502" spans="2:9">
      <c r="B502" s="58">
        <v>481</v>
      </c>
      <c r="C502" s="216">
        <f>'[1]24.02.20_Inlet'!D492</f>
        <v>45342</v>
      </c>
      <c r="D502" s="216"/>
      <c r="E502" s="59">
        <f>'[1]24.02.20_Inlet'!E492</f>
        <v>0.77241898148148147</v>
      </c>
      <c r="F502" s="58" t="s">
        <v>1</v>
      </c>
      <c r="G502" s="60">
        <v>2.6434210761131435E-3</v>
      </c>
      <c r="H502" s="61">
        <v>0.26490000000000002</v>
      </c>
      <c r="I502" s="62">
        <f t="shared" si="7"/>
        <v>7.0024224306237178E-4</v>
      </c>
    </row>
    <row r="503" spans="2:9">
      <c r="B503" s="58">
        <v>482</v>
      </c>
      <c r="C503" s="216">
        <f>'[1]24.02.20_Inlet'!D493</f>
        <v>45342</v>
      </c>
      <c r="D503" s="216"/>
      <c r="E503" s="59">
        <f>'[1]24.02.20_Inlet'!E493</f>
        <v>0.77311342592592591</v>
      </c>
      <c r="F503" s="58" t="s">
        <v>1</v>
      </c>
      <c r="G503" s="60">
        <v>2.6345980190952082E-3</v>
      </c>
      <c r="H503" s="61">
        <v>0.26450000000000001</v>
      </c>
      <c r="I503" s="62">
        <f t="shared" si="7"/>
        <v>6.9685117605068256E-4</v>
      </c>
    </row>
    <row r="504" spans="2:9">
      <c r="B504" s="58">
        <v>483</v>
      </c>
      <c r="C504" s="216">
        <f>'[1]24.02.20_Inlet'!D494</f>
        <v>45342</v>
      </c>
      <c r="D504" s="216"/>
      <c r="E504" s="59">
        <f>'[1]24.02.20_Inlet'!E494</f>
        <v>0.77380787037037035</v>
      </c>
      <c r="F504" s="58" t="s">
        <v>1</v>
      </c>
      <c r="G504" s="60">
        <v>2.6372213794949584E-3</v>
      </c>
      <c r="H504" s="61">
        <v>0.26339999999999997</v>
      </c>
      <c r="I504" s="62">
        <f t="shared" si="7"/>
        <v>6.9464411135897197E-4</v>
      </c>
    </row>
    <row r="505" spans="2:9">
      <c r="B505" s="58">
        <v>484</v>
      </c>
      <c r="C505" s="216">
        <f>'[1]24.02.20_Inlet'!D495</f>
        <v>45342</v>
      </c>
      <c r="D505" s="216"/>
      <c r="E505" s="59">
        <f>'[1]24.02.20_Inlet'!E495</f>
        <v>0.7745023148148148</v>
      </c>
      <c r="F505" s="58" t="s">
        <v>1</v>
      </c>
      <c r="G505" s="60">
        <v>2.6384902293209601E-3</v>
      </c>
      <c r="H505" s="61">
        <v>0.2661</v>
      </c>
      <c r="I505" s="62">
        <f t="shared" si="7"/>
        <v>7.0210225002230746E-4</v>
      </c>
    </row>
    <row r="506" spans="2:9">
      <c r="B506" s="58">
        <v>485</v>
      </c>
      <c r="C506" s="216">
        <f>'[1]24.02.20_Inlet'!D496</f>
        <v>45342</v>
      </c>
      <c r="D506" s="216"/>
      <c r="E506" s="59">
        <f>'[1]24.02.20_Inlet'!E496</f>
        <v>0.77519675925925924</v>
      </c>
      <c r="F506" s="58" t="s">
        <v>1</v>
      </c>
      <c r="G506" s="60">
        <v>2.6421254573034711E-3</v>
      </c>
      <c r="H506" s="61">
        <v>0.2641</v>
      </c>
      <c r="I506" s="62">
        <f t="shared" si="7"/>
        <v>6.977853332738467E-4</v>
      </c>
    </row>
    <row r="507" spans="2:9">
      <c r="B507" s="58">
        <v>486</v>
      </c>
      <c r="C507" s="216">
        <f>'[1]24.02.20_Inlet'!D497</f>
        <v>45342</v>
      </c>
      <c r="D507" s="216"/>
      <c r="E507" s="59">
        <f>'[1]24.02.20_Inlet'!E497</f>
        <v>0.77589120370370368</v>
      </c>
      <c r="F507" s="58" t="s">
        <v>1</v>
      </c>
      <c r="G507" s="60">
        <v>2.6403587043811903E-3</v>
      </c>
      <c r="H507" s="61">
        <v>0.26429999999999998</v>
      </c>
      <c r="I507" s="62">
        <f t="shared" si="7"/>
        <v>6.9784680556794852E-4</v>
      </c>
    </row>
    <row r="508" spans="2:9">
      <c r="B508" s="58">
        <v>487</v>
      </c>
      <c r="C508" s="216">
        <f>'[1]24.02.20_Inlet'!D498</f>
        <v>45342</v>
      </c>
      <c r="D508" s="216"/>
      <c r="E508" s="59">
        <f>'[1]24.02.20_Inlet'!E498</f>
        <v>0.77658564814814812</v>
      </c>
      <c r="F508" s="58" t="s">
        <v>1</v>
      </c>
      <c r="G508" s="60">
        <v>2.6347050950298917E-3</v>
      </c>
      <c r="H508" s="61">
        <v>0.26419999999999999</v>
      </c>
      <c r="I508" s="62">
        <f t="shared" si="7"/>
        <v>6.9608908610689732E-4</v>
      </c>
    </row>
    <row r="509" spans="2:9">
      <c r="B509" s="58">
        <v>488</v>
      </c>
      <c r="C509" s="216">
        <f>'[1]24.02.20_Inlet'!D499</f>
        <v>45342</v>
      </c>
      <c r="D509" s="216"/>
      <c r="E509" s="59">
        <f>'[1]24.02.20_Inlet'!E499</f>
        <v>0.77728009259259256</v>
      </c>
      <c r="F509" s="58" t="s">
        <v>1</v>
      </c>
      <c r="G509" s="60">
        <v>2.6319585973052554E-3</v>
      </c>
      <c r="H509" s="61">
        <v>0.26499999999999996</v>
      </c>
      <c r="I509" s="62">
        <f t="shared" si="7"/>
        <v>6.9746902828589255E-4</v>
      </c>
    </row>
    <row r="510" spans="2:9">
      <c r="B510" s="58">
        <v>489</v>
      </c>
      <c r="C510" s="216">
        <f>'[1]24.02.20_Inlet'!D500</f>
        <v>45342</v>
      </c>
      <c r="D510" s="216"/>
      <c r="E510" s="59">
        <f>'[1]24.02.20_Inlet'!E500</f>
        <v>0.77797453703703701</v>
      </c>
      <c r="F510" s="58" t="s">
        <v>1</v>
      </c>
      <c r="G510" s="60">
        <v>2.6440688855179795E-3</v>
      </c>
      <c r="H510" s="61">
        <v>0.26339999999999997</v>
      </c>
      <c r="I510" s="62">
        <f t="shared" si="7"/>
        <v>6.9644774444543574E-4</v>
      </c>
    </row>
    <row r="511" spans="2:9">
      <c r="B511" s="58">
        <v>490</v>
      </c>
      <c r="C511" s="216">
        <f>'[1]24.02.20_Inlet'!D501</f>
        <v>45342</v>
      </c>
      <c r="D511" s="216"/>
      <c r="E511" s="59">
        <f>'[1]24.02.20_Inlet'!E501</f>
        <v>0.77866898148148145</v>
      </c>
      <c r="F511" s="58" t="s">
        <v>1</v>
      </c>
      <c r="G511" s="60">
        <v>2.6434799678772196E-3</v>
      </c>
      <c r="H511" s="61">
        <v>0.26419999999999999</v>
      </c>
      <c r="I511" s="62">
        <f t="shared" si="7"/>
        <v>6.9840740751316141E-4</v>
      </c>
    </row>
    <row r="512" spans="2:9">
      <c r="B512" s="58">
        <v>491</v>
      </c>
      <c r="C512" s="216">
        <f>'[1]24.02.20_Inlet'!D502</f>
        <v>45342</v>
      </c>
      <c r="D512" s="216"/>
      <c r="E512" s="59">
        <f>'[1]24.02.20_Inlet'!E502</f>
        <v>0.77936342592592589</v>
      </c>
      <c r="F512" s="58" t="s">
        <v>1</v>
      </c>
      <c r="G512" s="60">
        <v>2.6374087623806546E-3</v>
      </c>
      <c r="H512" s="61">
        <v>0.26500000000000001</v>
      </c>
      <c r="I512" s="62">
        <f t="shared" si="7"/>
        <v>6.9891332203087355E-4</v>
      </c>
    </row>
    <row r="513" spans="2:9">
      <c r="B513" s="58">
        <v>492</v>
      </c>
      <c r="C513" s="216">
        <f>'[1]24.02.20_Inlet'!D503</f>
        <v>45342</v>
      </c>
      <c r="D513" s="216"/>
      <c r="E513" s="59">
        <f>'[1]24.02.20_Inlet'!E503</f>
        <v>0.78005787037037033</v>
      </c>
      <c r="F513" s="58" t="s">
        <v>1</v>
      </c>
      <c r="G513" s="60">
        <v>2.6312840189167486E-3</v>
      </c>
      <c r="H513" s="61">
        <v>0.26419999999999999</v>
      </c>
      <c r="I513" s="62">
        <f t="shared" si="7"/>
        <v>6.9518523779780496E-4</v>
      </c>
    </row>
    <row r="514" spans="2:9">
      <c r="B514" s="58">
        <v>493</v>
      </c>
      <c r="C514" s="216">
        <f>'[1]24.02.20_Inlet'!D504</f>
        <v>45342</v>
      </c>
      <c r="D514" s="216"/>
      <c r="E514" s="59">
        <f>'[1]24.02.20_Inlet'!E504</f>
        <v>0.78075231481481477</v>
      </c>
      <c r="F514" s="58" t="s">
        <v>1</v>
      </c>
      <c r="G514" s="60">
        <v>2.6458463460337285E-3</v>
      </c>
      <c r="H514" s="61">
        <v>0.26429999999999998</v>
      </c>
      <c r="I514" s="62">
        <f t="shared" si="7"/>
        <v>6.9929718925671434E-4</v>
      </c>
    </row>
    <row r="515" spans="2:9">
      <c r="B515" s="58">
        <v>494</v>
      </c>
      <c r="C515" s="216">
        <f>'[1]24.02.20_Inlet'!D505</f>
        <v>45342</v>
      </c>
      <c r="D515" s="216"/>
      <c r="E515" s="59">
        <f>'[1]24.02.20_Inlet'!E505</f>
        <v>0.78144675925925922</v>
      </c>
      <c r="F515" s="58" t="s">
        <v>1</v>
      </c>
      <c r="G515" s="60">
        <v>2.6477897742482378E-3</v>
      </c>
      <c r="H515" s="61">
        <v>0.26450000000000001</v>
      </c>
      <c r="I515" s="62">
        <f t="shared" si="7"/>
        <v>7.0034039528865894E-4</v>
      </c>
    </row>
    <row r="516" spans="2:9">
      <c r="B516" s="58">
        <v>495</v>
      </c>
      <c r="C516" s="216">
        <f>'[1]24.02.20_Inlet'!D506</f>
        <v>45342</v>
      </c>
      <c r="D516" s="216"/>
      <c r="E516" s="59">
        <f>'[1]24.02.20_Inlet'!E506</f>
        <v>0.78214120370370366</v>
      </c>
      <c r="F516" s="58" t="s">
        <v>1</v>
      </c>
      <c r="G516" s="60">
        <v>2.6580422949941999E-3</v>
      </c>
      <c r="H516" s="61">
        <v>0.2636</v>
      </c>
      <c r="I516" s="62">
        <f t="shared" si="7"/>
        <v>7.0065994896047104E-4</v>
      </c>
    </row>
    <row r="517" spans="2:9">
      <c r="B517" s="58">
        <v>496</v>
      </c>
      <c r="C517" s="216">
        <f>'[1]24.02.20_Inlet'!D507</f>
        <v>45342</v>
      </c>
      <c r="D517" s="216"/>
      <c r="E517" s="59">
        <f>'[1]24.02.20_Inlet'!E507</f>
        <v>0.7828356481481481</v>
      </c>
      <c r="F517" s="58" t="s">
        <v>1</v>
      </c>
      <c r="G517" s="60">
        <v>2.6585776746676183E-3</v>
      </c>
      <c r="H517" s="61">
        <v>0.2646</v>
      </c>
      <c r="I517" s="62">
        <f t="shared" si="7"/>
        <v>7.0345965271705177E-4</v>
      </c>
    </row>
    <row r="518" spans="2:9">
      <c r="B518" s="58">
        <v>497</v>
      </c>
      <c r="C518" s="216">
        <f>'[1]24.02.20_Inlet'!D508</f>
        <v>45342</v>
      </c>
      <c r="D518" s="216"/>
      <c r="E518" s="59">
        <f>'[1]24.02.20_Inlet'!E508</f>
        <v>0.78353009259259254</v>
      </c>
      <c r="F518" s="58" t="s">
        <v>1</v>
      </c>
      <c r="G518" s="60">
        <v>2.6419166592308377E-3</v>
      </c>
      <c r="H518" s="61">
        <v>0.26540000000000002</v>
      </c>
      <c r="I518" s="62">
        <f t="shared" si="7"/>
        <v>7.0116468135986436E-4</v>
      </c>
    </row>
    <row r="519" spans="2:9">
      <c r="B519" s="58">
        <v>498</v>
      </c>
      <c r="C519" s="216">
        <f>'[1]24.02.20_Inlet'!D509</f>
        <v>45342</v>
      </c>
      <c r="D519" s="216"/>
      <c r="E519" s="59">
        <f>'[1]24.02.20_Inlet'!E509</f>
        <v>0.78422453703703698</v>
      </c>
      <c r="F519" s="58" t="s">
        <v>1</v>
      </c>
      <c r="G519" s="60">
        <v>2.6541768537521188E-3</v>
      </c>
      <c r="H519" s="61">
        <v>0.26439999999999997</v>
      </c>
      <c r="I519" s="62">
        <f t="shared" si="7"/>
        <v>7.0176436013206014E-4</v>
      </c>
    </row>
    <row r="520" spans="2:9">
      <c r="B520" s="58">
        <v>499</v>
      </c>
      <c r="C520" s="216">
        <f>'[1]24.02.20_Inlet'!D510</f>
        <v>45342</v>
      </c>
      <c r="D520" s="216"/>
      <c r="E520" s="59">
        <f>'[1]24.02.20_Inlet'!E510</f>
        <v>0.78491898148148154</v>
      </c>
      <c r="F520" s="58" t="s">
        <v>1</v>
      </c>
      <c r="G520" s="60">
        <v>2.6423985009369141E-3</v>
      </c>
      <c r="H520" s="61">
        <v>0.26439999999999997</v>
      </c>
      <c r="I520" s="62">
        <f t="shared" si="7"/>
        <v>6.9865016364772004E-4</v>
      </c>
    </row>
    <row r="521" spans="2:9">
      <c r="B521" s="58">
        <v>500</v>
      </c>
      <c r="C521" s="216">
        <f>'[1]24.02.20_Inlet'!D511</f>
        <v>45342</v>
      </c>
      <c r="D521" s="216"/>
      <c r="E521" s="59">
        <f>'[1]24.02.20_Inlet'!E511</f>
        <v>0.78561342592592598</v>
      </c>
      <c r="F521" s="58" t="s">
        <v>1</v>
      </c>
      <c r="G521" s="60">
        <v>2.6475809761756044E-3</v>
      </c>
      <c r="H521" s="61">
        <v>0.26519999999999999</v>
      </c>
      <c r="I521" s="62">
        <f t="shared" si="7"/>
        <v>7.0213847488177024E-4</v>
      </c>
    </row>
    <row r="522" spans="2:9">
      <c r="B522" s="58">
        <v>501</v>
      </c>
      <c r="C522" s="216">
        <f>'[1]24.02.20_Inlet'!D512</f>
        <v>45342</v>
      </c>
      <c r="D522" s="216"/>
      <c r="E522" s="59">
        <f>'[1]24.02.20_Inlet'!E512</f>
        <v>0.78630787037037042</v>
      </c>
      <c r="F522" s="58" t="s">
        <v>1</v>
      </c>
      <c r="G522" s="60">
        <v>2.6475542071919332E-3</v>
      </c>
      <c r="H522" s="61">
        <v>0.26349999999999996</v>
      </c>
      <c r="I522" s="62">
        <f t="shared" si="7"/>
        <v>6.9763053359507424E-4</v>
      </c>
    </row>
    <row r="523" spans="2:9">
      <c r="B523" s="58">
        <v>502</v>
      </c>
      <c r="C523" s="216">
        <f>'[1]24.02.20_Inlet'!D513</f>
        <v>45342</v>
      </c>
      <c r="D523" s="216"/>
      <c r="E523" s="59">
        <f>'[1]24.02.20_Inlet'!E513</f>
        <v>0.78700231481481486</v>
      </c>
      <c r="F523" s="58" t="s">
        <v>1</v>
      </c>
      <c r="G523" s="60">
        <v>2.6441384848755242E-3</v>
      </c>
      <c r="H523" s="61">
        <v>0.26419999999999999</v>
      </c>
      <c r="I523" s="62">
        <f t="shared" si="7"/>
        <v>6.9858138770411348E-4</v>
      </c>
    </row>
    <row r="524" spans="2:9">
      <c r="B524" s="58">
        <v>503</v>
      </c>
      <c r="C524" s="216">
        <f>'[1]24.02.20_Inlet'!D514</f>
        <v>45342</v>
      </c>
      <c r="D524" s="216"/>
      <c r="E524" s="59">
        <f>'[1]24.02.20_Inlet'!E514</f>
        <v>0.7876967592592593</v>
      </c>
      <c r="F524" s="58" t="s">
        <v>1</v>
      </c>
      <c r="G524" s="60">
        <v>2.6442830373873466E-3</v>
      </c>
      <c r="H524" s="61">
        <v>0.26339999999999997</v>
      </c>
      <c r="I524" s="62">
        <f t="shared" si="7"/>
        <v>6.9650415204782704E-4</v>
      </c>
    </row>
    <row r="525" spans="2:9">
      <c r="B525" s="58">
        <v>504</v>
      </c>
      <c r="C525" s="216">
        <f>'[1]24.02.20_Inlet'!D515</f>
        <v>45342</v>
      </c>
      <c r="D525" s="216"/>
      <c r="E525" s="59">
        <f>'[1]24.02.20_Inlet'!E515</f>
        <v>0.78839120370370375</v>
      </c>
      <c r="F525" s="58" t="s">
        <v>1</v>
      </c>
      <c r="G525" s="60">
        <v>2.639946462032658E-3</v>
      </c>
      <c r="H525" s="61">
        <v>0.2641</v>
      </c>
      <c r="I525" s="62">
        <f t="shared" si="7"/>
        <v>6.9720986062282502E-4</v>
      </c>
    </row>
    <row r="526" spans="2:9">
      <c r="B526" s="58">
        <v>505</v>
      </c>
      <c r="C526" s="216">
        <f>'[1]24.02.20_Inlet'!D516</f>
        <v>45342</v>
      </c>
      <c r="D526" s="216"/>
      <c r="E526" s="59">
        <f>'[1]24.02.20_Inlet'!E516</f>
        <v>0.78908564814814819</v>
      </c>
      <c r="F526" s="58" t="s">
        <v>1</v>
      </c>
      <c r="G526" s="60">
        <v>2.6379280806638709E-3</v>
      </c>
      <c r="H526" s="61">
        <v>0.26329999999999998</v>
      </c>
      <c r="I526" s="62">
        <f t="shared" si="7"/>
        <v>6.9456646363879714E-4</v>
      </c>
    </row>
    <row r="527" spans="2:9">
      <c r="B527" s="58">
        <v>506</v>
      </c>
      <c r="C527" s="216">
        <f>'[1]24.02.20_Inlet'!D517</f>
        <v>45342</v>
      </c>
      <c r="D527" s="216"/>
      <c r="E527" s="59">
        <f>'[1]24.02.20_Inlet'!E517</f>
        <v>0.78978009259259263</v>
      </c>
      <c r="F527" s="58" t="s">
        <v>1</v>
      </c>
      <c r="G527" s="60">
        <v>2.6447006335326134E-3</v>
      </c>
      <c r="H527" s="61">
        <v>0.26380000000000003</v>
      </c>
      <c r="I527" s="62">
        <f t="shared" si="7"/>
        <v>6.976720271259035E-4</v>
      </c>
    </row>
    <row r="528" spans="2:9">
      <c r="B528" s="58">
        <v>507</v>
      </c>
      <c r="C528" s="216">
        <f>'[1]24.02.20_Inlet'!D518</f>
        <v>45342</v>
      </c>
      <c r="D528" s="216"/>
      <c r="E528" s="59">
        <f>'[1]24.02.20_Inlet'!E518</f>
        <v>0.79047453703703707</v>
      </c>
      <c r="F528" s="58" t="s">
        <v>1</v>
      </c>
      <c r="G528" s="60">
        <v>2.647864727402516E-3</v>
      </c>
      <c r="H528" s="61">
        <v>0.2641</v>
      </c>
      <c r="I528" s="62">
        <f t="shared" si="7"/>
        <v>6.9930107450700445E-4</v>
      </c>
    </row>
    <row r="529" spans="2:9">
      <c r="B529" s="58">
        <v>508</v>
      </c>
      <c r="C529" s="216">
        <f>'[1]24.02.20_Inlet'!D519</f>
        <v>45342</v>
      </c>
      <c r="D529" s="216"/>
      <c r="E529" s="59">
        <f>'[1]24.02.20_Inlet'!E519</f>
        <v>0.79116898148148151</v>
      </c>
      <c r="F529" s="58" t="s">
        <v>1</v>
      </c>
      <c r="G529" s="60">
        <v>2.6503435352904434E-3</v>
      </c>
      <c r="H529" s="61">
        <v>0.26439999999999997</v>
      </c>
      <c r="I529" s="62">
        <f t="shared" si="7"/>
        <v>7.0075083073079317E-4</v>
      </c>
    </row>
    <row r="530" spans="2:9">
      <c r="B530" s="58">
        <v>509</v>
      </c>
      <c r="C530" s="216">
        <f>'[1]24.02.20_Inlet'!D520</f>
        <v>45342</v>
      </c>
      <c r="D530" s="216"/>
      <c r="E530" s="59">
        <f>'[1]24.02.20_Inlet'!E520</f>
        <v>0.79186342592592596</v>
      </c>
      <c r="F530" s="58" t="s">
        <v>1</v>
      </c>
      <c r="G530" s="60">
        <v>2.6474471312572501E-3</v>
      </c>
      <c r="H530" s="61">
        <v>0.26350000000000001</v>
      </c>
      <c r="I530" s="62">
        <f t="shared" si="7"/>
        <v>6.9760231908628546E-4</v>
      </c>
    </row>
    <row r="531" spans="2:9">
      <c r="B531" s="58">
        <v>510</v>
      </c>
      <c r="C531" s="216">
        <f>'[1]24.02.20_Inlet'!D521</f>
        <v>45342</v>
      </c>
      <c r="D531" s="216"/>
      <c r="E531" s="59">
        <f>'[1]24.02.20_Inlet'!E521</f>
        <v>0.7925578703703704</v>
      </c>
      <c r="F531" s="58" t="s">
        <v>1</v>
      </c>
      <c r="G531" s="60">
        <v>2.6490532702775045E-3</v>
      </c>
      <c r="H531" s="61">
        <v>0.26429999999999998</v>
      </c>
      <c r="I531" s="62">
        <f t="shared" si="7"/>
        <v>7.0014477933434444E-4</v>
      </c>
    </row>
    <row r="532" spans="2:9">
      <c r="B532" s="58">
        <v>511</v>
      </c>
      <c r="C532" s="216">
        <f>'[1]24.02.20_Inlet'!D522</f>
        <v>45342</v>
      </c>
      <c r="D532" s="216"/>
      <c r="E532" s="59">
        <f>'[1]24.02.20_Inlet'!E522</f>
        <v>0.79325231481481484</v>
      </c>
      <c r="F532" s="58" t="s">
        <v>1</v>
      </c>
      <c r="G532" s="60">
        <v>2.6362095119121976E-3</v>
      </c>
      <c r="H532" s="61">
        <v>0.26350000000000001</v>
      </c>
      <c r="I532" s="62">
        <f t="shared" si="7"/>
        <v>6.9464120638886408E-4</v>
      </c>
    </row>
    <row r="533" spans="2:9">
      <c r="B533" s="58">
        <v>512</v>
      </c>
      <c r="C533" s="216">
        <f>'[1]24.02.20_Inlet'!D523</f>
        <v>45342</v>
      </c>
      <c r="D533" s="216"/>
      <c r="E533" s="59">
        <f>'[1]24.02.20_Inlet'!E523</f>
        <v>0.79394675925925928</v>
      </c>
      <c r="F533" s="58" t="s">
        <v>1</v>
      </c>
      <c r="G533" s="60">
        <v>2.6430623717319532E-3</v>
      </c>
      <c r="H533" s="61">
        <v>0.26350000000000001</v>
      </c>
      <c r="I533" s="62">
        <f t="shared" si="7"/>
        <v>6.9644693495136967E-4</v>
      </c>
    </row>
    <row r="534" spans="2:9">
      <c r="B534" s="58">
        <v>513</v>
      </c>
      <c r="C534" s="216">
        <f>'[1]24.02.20_Inlet'!D524</f>
        <v>45342</v>
      </c>
      <c r="D534" s="216"/>
      <c r="E534" s="59">
        <f>'[1]24.02.20_Inlet'!E524</f>
        <v>0.79464120370370372</v>
      </c>
      <c r="F534" s="58" t="s">
        <v>1</v>
      </c>
      <c r="G534" s="60">
        <v>2.6488765949852769E-3</v>
      </c>
      <c r="H534" s="61">
        <v>0.26429999999999998</v>
      </c>
      <c r="I534" s="62">
        <f t="shared" si="7"/>
        <v>7.0009808405460867E-4</v>
      </c>
    </row>
    <row r="535" spans="2:9">
      <c r="B535" s="58">
        <v>514</v>
      </c>
      <c r="C535" s="216">
        <f>'[1]24.02.20_Inlet'!D525</f>
        <v>45342</v>
      </c>
      <c r="D535" s="216"/>
      <c r="E535" s="59">
        <f>'[1]24.02.20_Inlet'!E525</f>
        <v>0.79533564814814817</v>
      </c>
      <c r="F535" s="58" t="s">
        <v>1</v>
      </c>
      <c r="G535" s="60">
        <v>2.6392986526278216E-3</v>
      </c>
      <c r="H535" s="61">
        <v>0.26450000000000001</v>
      </c>
      <c r="I535" s="62">
        <f t="shared" ref="I535:I598" si="8">G535*H535</f>
        <v>6.980944936200588E-4</v>
      </c>
    </row>
    <row r="536" spans="2:9">
      <c r="B536" s="58">
        <v>515</v>
      </c>
      <c r="C536" s="216">
        <f>'[1]24.02.20_Inlet'!D526</f>
        <v>45342</v>
      </c>
      <c r="D536" s="216"/>
      <c r="E536" s="59">
        <f>'[1]24.02.20_Inlet'!E526</f>
        <v>0.79603009259259261</v>
      </c>
      <c r="F536" s="58" t="s">
        <v>1</v>
      </c>
      <c r="G536" s="60">
        <v>2.6452199518158291E-3</v>
      </c>
      <c r="H536" s="61">
        <v>0.26450000000000001</v>
      </c>
      <c r="I536" s="62">
        <f t="shared" si="8"/>
        <v>6.9966067725528685E-4</v>
      </c>
    </row>
    <row r="537" spans="2:9">
      <c r="B537" s="58">
        <v>516</v>
      </c>
      <c r="C537" s="216">
        <f>'[1]24.02.20_Inlet'!D527</f>
        <v>45342</v>
      </c>
      <c r="D537" s="216"/>
      <c r="E537" s="59">
        <f>'[1]24.02.20_Inlet'!E527</f>
        <v>0.79672453703703705</v>
      </c>
      <c r="F537" s="58" t="s">
        <v>1</v>
      </c>
      <c r="G537" s="60">
        <v>2.6513714642634064E-3</v>
      </c>
      <c r="H537" s="61">
        <v>0.2646</v>
      </c>
      <c r="I537" s="62">
        <f t="shared" si="8"/>
        <v>7.0155288944409729E-4</v>
      </c>
    </row>
    <row r="538" spans="2:9">
      <c r="B538" s="58">
        <v>517</v>
      </c>
      <c r="C538" s="216">
        <f>'[1]24.02.20_Inlet'!D528</f>
        <v>45342</v>
      </c>
      <c r="D538" s="216"/>
      <c r="E538" s="59">
        <f>'[1]24.02.20_Inlet'!E528</f>
        <v>0.79741898148148149</v>
      </c>
      <c r="F538" s="58" t="s">
        <v>1</v>
      </c>
      <c r="G538" s="60">
        <v>2.644497189256714E-3</v>
      </c>
      <c r="H538" s="61">
        <v>0.26429999999999998</v>
      </c>
      <c r="I538" s="62">
        <f t="shared" si="8"/>
        <v>6.9894060712054947E-4</v>
      </c>
    </row>
    <row r="539" spans="2:9">
      <c r="B539" s="58">
        <v>518</v>
      </c>
      <c r="C539" s="216">
        <f>'[1]24.02.20_Inlet'!D529</f>
        <v>45342</v>
      </c>
      <c r="D539" s="216"/>
      <c r="E539" s="59">
        <f>'[1]24.02.20_Inlet'!E529</f>
        <v>0.79811342592592593</v>
      </c>
      <c r="F539" s="58" t="s">
        <v>1</v>
      </c>
      <c r="G539" s="60">
        <v>2.6449576157758546E-3</v>
      </c>
      <c r="H539" s="61">
        <v>0.26429999999999998</v>
      </c>
      <c r="I539" s="62">
        <f t="shared" si="8"/>
        <v>6.9906229784955835E-4</v>
      </c>
    </row>
    <row r="540" spans="2:9">
      <c r="B540" s="58">
        <v>519</v>
      </c>
      <c r="C540" s="216">
        <f>'[1]24.02.20_Inlet'!D530</f>
        <v>45342</v>
      </c>
      <c r="D540" s="216"/>
      <c r="E540" s="59">
        <f>'[1]24.02.20_Inlet'!E530</f>
        <v>0.79880787037037038</v>
      </c>
      <c r="F540" s="58" t="s">
        <v>1</v>
      </c>
      <c r="G540" s="60">
        <v>2.6461033282769698E-3</v>
      </c>
      <c r="H540" s="61">
        <v>0.26529999999999998</v>
      </c>
      <c r="I540" s="62">
        <f t="shared" si="8"/>
        <v>7.0201121299187999E-4</v>
      </c>
    </row>
    <row r="541" spans="2:9">
      <c r="B541" s="58">
        <v>520</v>
      </c>
      <c r="C541" s="216">
        <f>'[1]24.02.20_Inlet'!D531</f>
        <v>45342</v>
      </c>
      <c r="D541" s="216"/>
      <c r="E541" s="59">
        <f>'[1]24.02.20_Inlet'!E531</f>
        <v>0.79950231481481482</v>
      </c>
      <c r="F541" s="58" t="s">
        <v>1</v>
      </c>
      <c r="G541" s="60">
        <v>2.6520781654323189E-3</v>
      </c>
      <c r="H541" s="61">
        <v>0.2636</v>
      </c>
      <c r="I541" s="62">
        <f t="shared" si="8"/>
        <v>6.9908780440795923E-4</v>
      </c>
    </row>
    <row r="542" spans="2:9">
      <c r="B542" s="58">
        <v>521</v>
      </c>
      <c r="C542" s="216">
        <f>'[1]24.02.20_Inlet'!D532</f>
        <v>45342</v>
      </c>
      <c r="D542" s="216"/>
      <c r="E542" s="59">
        <f>'[1]24.02.20_Inlet'!E532</f>
        <v>0.80019675925925926</v>
      </c>
      <c r="F542" s="58" t="s">
        <v>1</v>
      </c>
      <c r="G542" s="60">
        <v>2.6528009279914336E-3</v>
      </c>
      <c r="H542" s="61">
        <v>0.26450000000000001</v>
      </c>
      <c r="I542" s="62">
        <f t="shared" si="8"/>
        <v>7.0166584545373423E-4</v>
      </c>
    </row>
    <row r="543" spans="2:9">
      <c r="B543" s="58">
        <v>522</v>
      </c>
      <c r="C543" s="216">
        <f>'[1]24.02.20_Inlet'!D533</f>
        <v>45342</v>
      </c>
      <c r="D543" s="216"/>
      <c r="E543" s="59">
        <f>'[1]24.02.20_Inlet'!E533</f>
        <v>0.8008912037037037</v>
      </c>
      <c r="F543" s="58" t="s">
        <v>1</v>
      </c>
      <c r="G543" s="60">
        <v>2.6393950209690369E-3</v>
      </c>
      <c r="H543" s="61">
        <v>0.2636</v>
      </c>
      <c r="I543" s="62">
        <f t="shared" si="8"/>
        <v>6.9574452752743817E-4</v>
      </c>
    </row>
    <row r="544" spans="2:9">
      <c r="B544" s="58">
        <v>523</v>
      </c>
      <c r="C544" s="216">
        <f>'[1]24.02.20_Inlet'!D534</f>
        <v>45342</v>
      </c>
      <c r="D544" s="216"/>
      <c r="E544" s="59">
        <f>'[1]24.02.20_Inlet'!E534</f>
        <v>0.80158564814814814</v>
      </c>
      <c r="F544" s="58" t="s">
        <v>1</v>
      </c>
      <c r="G544" s="60">
        <v>2.6486089051485674E-3</v>
      </c>
      <c r="H544" s="61">
        <v>0.26519999999999999</v>
      </c>
      <c r="I544" s="62">
        <f t="shared" si="8"/>
        <v>7.0241108164540008E-4</v>
      </c>
    </row>
    <row r="545" spans="2:9">
      <c r="B545" s="58">
        <v>524</v>
      </c>
      <c r="C545" s="216">
        <f>'[1]24.02.20_Inlet'!D535</f>
        <v>45342</v>
      </c>
      <c r="D545" s="216"/>
      <c r="E545" s="59">
        <f>'[1]24.02.20_Inlet'!E535</f>
        <v>0.80228009259259259</v>
      </c>
      <c r="F545" s="58" t="s">
        <v>1</v>
      </c>
      <c r="G545" s="60">
        <v>2.6464513250646915E-3</v>
      </c>
      <c r="H545" s="61">
        <v>0.26529999999999998</v>
      </c>
      <c r="I545" s="62">
        <f t="shared" si="8"/>
        <v>7.0210353653966256E-4</v>
      </c>
    </row>
    <row r="546" spans="2:9">
      <c r="B546" s="58">
        <v>525</v>
      </c>
      <c r="C546" s="216">
        <f>'[1]24.02.20_Inlet'!D536</f>
        <v>45342</v>
      </c>
      <c r="D546" s="216"/>
      <c r="E546" s="59">
        <f>'[1]24.02.20_Inlet'!E536</f>
        <v>0.80297453703703703</v>
      </c>
      <c r="F546" s="58" t="s">
        <v>1</v>
      </c>
      <c r="G546" s="60">
        <v>2.6554403497813864E-3</v>
      </c>
      <c r="H546" s="61">
        <v>0.26349999999999996</v>
      </c>
      <c r="I546" s="62">
        <f t="shared" si="8"/>
        <v>6.9970853216739517E-4</v>
      </c>
    </row>
    <row r="547" spans="2:9">
      <c r="B547" s="58">
        <v>526</v>
      </c>
      <c r="C547" s="216">
        <f>'[1]24.02.20_Inlet'!D537</f>
        <v>45342</v>
      </c>
      <c r="D547" s="216"/>
      <c r="E547" s="59">
        <f>'[1]24.02.20_Inlet'!E537</f>
        <v>0.80366898148148147</v>
      </c>
      <c r="F547" s="58" t="s">
        <v>1</v>
      </c>
      <c r="G547" s="60">
        <v>2.653234585526903E-3</v>
      </c>
      <c r="H547" s="61">
        <v>0.26590000000000003</v>
      </c>
      <c r="I547" s="62">
        <f t="shared" si="8"/>
        <v>7.0549507629160356E-4</v>
      </c>
    </row>
    <row r="548" spans="2:9">
      <c r="B548" s="58">
        <v>527</v>
      </c>
      <c r="C548" s="216">
        <f>'[1]24.02.20_Inlet'!D538</f>
        <v>45342</v>
      </c>
      <c r="D548" s="216"/>
      <c r="E548" s="59">
        <f>'[1]24.02.20_Inlet'!E538</f>
        <v>0.80436342592592591</v>
      </c>
      <c r="F548" s="58" t="s">
        <v>1</v>
      </c>
      <c r="G548" s="60">
        <v>2.6482287855804404E-3</v>
      </c>
      <c r="H548" s="61">
        <v>0.26329999999999998</v>
      </c>
      <c r="I548" s="62">
        <f t="shared" si="8"/>
        <v>6.9727863924332989E-4</v>
      </c>
    </row>
    <row r="549" spans="2:9">
      <c r="B549" s="58">
        <v>528</v>
      </c>
      <c r="C549" s="216">
        <f>'[1]24.02.20_Inlet'!D539</f>
        <v>45342</v>
      </c>
      <c r="D549" s="216"/>
      <c r="E549" s="59">
        <f>'[1]24.02.20_Inlet'!E539</f>
        <v>0.80505787037037035</v>
      </c>
      <c r="F549" s="58" t="s">
        <v>1</v>
      </c>
      <c r="G549" s="60">
        <v>2.6587275809761756E-3</v>
      </c>
      <c r="H549" s="61">
        <v>0.26419999999999999</v>
      </c>
      <c r="I549" s="62">
        <f t="shared" si="8"/>
        <v>7.0243582689390562E-4</v>
      </c>
    </row>
    <row r="550" spans="2:9">
      <c r="B550" s="58">
        <v>529</v>
      </c>
      <c r="C550" s="216">
        <f>'[1]24.02.20_Inlet'!D540</f>
        <v>45342</v>
      </c>
      <c r="D550" s="216"/>
      <c r="E550" s="59">
        <f>'[1]24.02.20_Inlet'!E540</f>
        <v>0.8057523148148148</v>
      </c>
      <c r="F550" s="58" t="s">
        <v>1</v>
      </c>
      <c r="G550" s="60">
        <v>2.6493852056750245E-3</v>
      </c>
      <c r="H550" s="61">
        <v>0.26429999999999998</v>
      </c>
      <c r="I550" s="62">
        <f t="shared" si="8"/>
        <v>7.0023250985990892E-4</v>
      </c>
    </row>
    <row r="551" spans="2:9">
      <c r="B551" s="58">
        <v>530</v>
      </c>
      <c r="C551" s="216">
        <f>'[1]24.02.20_Inlet'!D541</f>
        <v>45342</v>
      </c>
      <c r="D551" s="216"/>
      <c r="E551" s="59">
        <f>'[1]24.02.20_Inlet'!E541</f>
        <v>0.80644675925925924</v>
      </c>
      <c r="F551" s="58" t="s">
        <v>1</v>
      </c>
      <c r="G551" s="60">
        <v>2.6558151155527793E-3</v>
      </c>
      <c r="H551" s="61">
        <v>0.26529999999999998</v>
      </c>
      <c r="I551" s="62">
        <f t="shared" si="8"/>
        <v>7.0458775015615227E-4</v>
      </c>
    </row>
    <row r="552" spans="2:9">
      <c r="B552" s="58">
        <v>531</v>
      </c>
      <c r="C552" s="216">
        <f>'[1]24.02.20_Inlet'!D542</f>
        <v>45342</v>
      </c>
      <c r="D552" s="216"/>
      <c r="E552" s="59">
        <f>'[1]24.02.20_Inlet'!E542</f>
        <v>0.80714120370370368</v>
      </c>
      <c r="F552" s="58" t="s">
        <v>1</v>
      </c>
      <c r="G552" s="60">
        <v>2.6547604175961451E-3</v>
      </c>
      <c r="H552" s="61">
        <v>0.26439999999999997</v>
      </c>
      <c r="I552" s="62">
        <f t="shared" si="8"/>
        <v>7.0191865441242068E-4</v>
      </c>
    </row>
    <row r="553" spans="2:9">
      <c r="B553" s="58">
        <v>532</v>
      </c>
      <c r="C553" s="216">
        <f>'[1]24.02.20_Inlet'!D543</f>
        <v>45342</v>
      </c>
      <c r="D553" s="216"/>
      <c r="E553" s="59">
        <f>'[1]24.02.20_Inlet'!E543</f>
        <v>0.80783564814814812</v>
      </c>
      <c r="F553" s="58" t="s">
        <v>1</v>
      </c>
      <c r="G553" s="60">
        <v>2.6455733024002854E-3</v>
      </c>
      <c r="H553" s="61">
        <v>0.26429999999999998</v>
      </c>
      <c r="I553" s="62">
        <f t="shared" si="8"/>
        <v>6.9922502382439541E-4</v>
      </c>
    </row>
    <row r="554" spans="2:9">
      <c r="B554" s="58">
        <v>533</v>
      </c>
      <c r="C554" s="216">
        <f>'[1]24.02.20_Inlet'!D544</f>
        <v>45342</v>
      </c>
      <c r="D554" s="216"/>
      <c r="E554" s="59">
        <f>'[1]24.02.20_Inlet'!E544</f>
        <v>0.80853009259259256</v>
      </c>
      <c r="F554" s="58" t="s">
        <v>1</v>
      </c>
      <c r="G554" s="60">
        <v>2.6423770857499774E-3</v>
      </c>
      <c r="H554" s="61">
        <v>0.26419999999999999</v>
      </c>
      <c r="I554" s="62">
        <f t="shared" si="8"/>
        <v>6.9811602605514397E-4</v>
      </c>
    </row>
    <row r="555" spans="2:9">
      <c r="B555" s="58">
        <v>534</v>
      </c>
      <c r="C555" s="216">
        <f>'[1]24.02.20_Inlet'!D545</f>
        <v>45342</v>
      </c>
      <c r="D555" s="216"/>
      <c r="E555" s="59">
        <f>'[1]24.02.20_Inlet'!E545</f>
        <v>0.80922453703703701</v>
      </c>
      <c r="F555" s="58" t="s">
        <v>1</v>
      </c>
      <c r="G555" s="60">
        <v>2.6524529312037118E-3</v>
      </c>
      <c r="H555" s="61">
        <v>0.26519999999999999</v>
      </c>
      <c r="I555" s="62">
        <f t="shared" si="8"/>
        <v>7.0343051735522431E-4</v>
      </c>
    </row>
    <row r="556" spans="2:9">
      <c r="B556" s="58">
        <v>535</v>
      </c>
      <c r="C556" s="216">
        <f>'[1]24.02.20_Inlet'!D546</f>
        <v>45342</v>
      </c>
      <c r="D556" s="216"/>
      <c r="E556" s="59">
        <f>'[1]24.02.20_Inlet'!E546</f>
        <v>0.80991898148148145</v>
      </c>
      <c r="F556" s="58" t="s">
        <v>1</v>
      </c>
      <c r="G556" s="60">
        <v>2.6477255286874277E-3</v>
      </c>
      <c r="H556" s="61">
        <v>0.2641</v>
      </c>
      <c r="I556" s="62">
        <f t="shared" si="8"/>
        <v>6.9926431212634962E-4</v>
      </c>
    </row>
    <row r="557" spans="2:9">
      <c r="B557" s="58">
        <v>536</v>
      </c>
      <c r="C557" s="216">
        <f>'[1]24.02.20_Inlet'!D547</f>
        <v>45342</v>
      </c>
      <c r="D557" s="216"/>
      <c r="E557" s="59">
        <f>'[1]24.02.20_Inlet'!E547</f>
        <v>0.81061342592592589</v>
      </c>
      <c r="F557" s="58" t="s">
        <v>1</v>
      </c>
      <c r="G557" s="60">
        <v>2.6517569376282679E-3</v>
      </c>
      <c r="H557" s="61">
        <v>0.26439999999999997</v>
      </c>
      <c r="I557" s="62">
        <f t="shared" si="8"/>
        <v>7.0112453430891397E-4</v>
      </c>
    </row>
    <row r="558" spans="2:9">
      <c r="B558" s="58">
        <v>537</v>
      </c>
      <c r="C558" s="216">
        <f>'[1]24.02.20_Inlet'!D548</f>
        <v>45342</v>
      </c>
      <c r="D558" s="216"/>
      <c r="E558" s="59">
        <f>'[1]24.02.20_Inlet'!E548</f>
        <v>0.81130787037037033</v>
      </c>
      <c r="F558" s="58" t="s">
        <v>1</v>
      </c>
      <c r="G558" s="60">
        <v>2.6534112608191307E-3</v>
      </c>
      <c r="H558" s="61">
        <v>0.26339999999999997</v>
      </c>
      <c r="I558" s="62">
        <f t="shared" si="8"/>
        <v>6.9890852609975896E-4</v>
      </c>
    </row>
    <row r="559" spans="2:9">
      <c r="B559" s="58">
        <v>538</v>
      </c>
      <c r="C559" s="216">
        <f>'[1]24.02.20_Inlet'!D549</f>
        <v>45342</v>
      </c>
      <c r="D559" s="216"/>
      <c r="E559" s="59">
        <f>'[1]24.02.20_Inlet'!E549</f>
        <v>0.81200231481481477</v>
      </c>
      <c r="F559" s="58" t="s">
        <v>1</v>
      </c>
      <c r="G559" s="60">
        <v>2.6500704916569999E-3</v>
      </c>
      <c r="H559" s="61">
        <v>0.26339999999999997</v>
      </c>
      <c r="I559" s="62">
        <f t="shared" si="8"/>
        <v>6.9802856750245373E-4</v>
      </c>
    </row>
    <row r="560" spans="2:9">
      <c r="B560" s="58">
        <v>539</v>
      </c>
      <c r="C560" s="216">
        <f>'[1]24.02.20_Inlet'!D550</f>
        <v>45342</v>
      </c>
      <c r="D560" s="216"/>
      <c r="E560" s="59">
        <f>'[1]24.02.20_Inlet'!E550</f>
        <v>0.81269675925925922</v>
      </c>
      <c r="F560" s="58" t="s">
        <v>1</v>
      </c>
      <c r="G560" s="60">
        <v>2.6464406174712234E-3</v>
      </c>
      <c r="H560" s="61">
        <v>0.26429999999999998</v>
      </c>
      <c r="I560" s="62">
        <f t="shared" si="8"/>
        <v>6.9945425519764423E-4</v>
      </c>
    </row>
    <row r="561" spans="2:9">
      <c r="B561" s="58">
        <v>540</v>
      </c>
      <c r="C561" s="216">
        <f>'[1]24.02.20_Inlet'!D551</f>
        <v>45342</v>
      </c>
      <c r="D561" s="216"/>
      <c r="E561" s="59">
        <f>'[1]24.02.20_Inlet'!E551</f>
        <v>0.81339120370370366</v>
      </c>
      <c r="F561" s="58" t="s">
        <v>1</v>
      </c>
      <c r="G561" s="60">
        <v>2.6502257517622913E-3</v>
      </c>
      <c r="H561" s="61">
        <v>0.26429999999999998</v>
      </c>
      <c r="I561" s="62">
        <f t="shared" si="8"/>
        <v>7.0045466619077354E-4</v>
      </c>
    </row>
    <row r="562" spans="2:9">
      <c r="B562" s="58">
        <v>541</v>
      </c>
      <c r="C562" s="216">
        <f>'[1]24.02.20_Inlet'!D552</f>
        <v>45342</v>
      </c>
      <c r="D562" s="216"/>
      <c r="E562" s="59">
        <f>'[1]24.02.20_Inlet'!E552</f>
        <v>0.8140856481481481</v>
      </c>
      <c r="F562" s="58" t="s">
        <v>1</v>
      </c>
      <c r="G562" s="60">
        <v>2.6644614972784865E-3</v>
      </c>
      <c r="H562" s="61">
        <v>0.26349999999999996</v>
      </c>
      <c r="I562" s="62">
        <f t="shared" si="8"/>
        <v>7.0208560453288108E-4</v>
      </c>
    </row>
    <row r="563" spans="2:9">
      <c r="B563" s="58">
        <v>542</v>
      </c>
      <c r="C563" s="216">
        <f>'[1]24.02.20_Inlet'!D553</f>
        <v>45342</v>
      </c>
      <c r="D563" s="216"/>
      <c r="E563" s="59">
        <f>'[1]24.02.20_Inlet'!E553</f>
        <v>0.81478009259259254</v>
      </c>
      <c r="F563" s="58" t="s">
        <v>1</v>
      </c>
      <c r="G563" s="60">
        <v>2.66001249219238E-3</v>
      </c>
      <c r="H563" s="61">
        <v>0.26389999999999997</v>
      </c>
      <c r="I563" s="62">
        <f t="shared" si="8"/>
        <v>7.0197729668956897E-4</v>
      </c>
    </row>
    <row r="564" spans="2:9">
      <c r="B564" s="58">
        <v>543</v>
      </c>
      <c r="C564" s="216">
        <f>'[1]24.02.20_Inlet'!D554</f>
        <v>45342</v>
      </c>
      <c r="D564" s="216"/>
      <c r="E564" s="59">
        <f>'[1]24.02.20_Inlet'!E554</f>
        <v>0.81547453703703698</v>
      </c>
      <c r="F564" s="58" t="s">
        <v>1</v>
      </c>
      <c r="G564" s="60">
        <v>2.6508896225573299E-3</v>
      </c>
      <c r="H564" s="61">
        <v>0.26369999999999999</v>
      </c>
      <c r="I564" s="62">
        <f t="shared" si="8"/>
        <v>6.9903959346836791E-4</v>
      </c>
    </row>
    <row r="565" spans="2:9">
      <c r="B565" s="58">
        <v>544</v>
      </c>
      <c r="C565" s="216">
        <f>'[1]24.02.20_Inlet'!D555</f>
        <v>45342</v>
      </c>
      <c r="D565" s="216"/>
      <c r="E565" s="59">
        <f>'[1]24.02.20_Inlet'!E555</f>
        <v>0.81616898148148154</v>
      </c>
      <c r="F565" s="58" t="s">
        <v>1</v>
      </c>
      <c r="G565" s="60">
        <v>2.6571321495493889E-3</v>
      </c>
      <c r="H565" s="61">
        <v>0.26449999999999996</v>
      </c>
      <c r="I565" s="62">
        <f t="shared" si="8"/>
        <v>7.0281145355581326E-4</v>
      </c>
    </row>
    <row r="566" spans="2:9">
      <c r="B566" s="58">
        <v>545</v>
      </c>
      <c r="C566" s="216">
        <f>'[1]24.02.20_Inlet'!D556</f>
        <v>45342</v>
      </c>
      <c r="D566" s="216"/>
      <c r="E566" s="59">
        <f>'[1]24.02.20_Inlet'!E556</f>
        <v>0.81686342592592598</v>
      </c>
      <c r="F566" s="58" t="s">
        <v>1</v>
      </c>
      <c r="G566" s="60">
        <v>2.6617364147407869E-3</v>
      </c>
      <c r="H566" s="61">
        <v>0.26439999999999997</v>
      </c>
      <c r="I566" s="62">
        <f t="shared" si="8"/>
        <v>7.0376310805746395E-4</v>
      </c>
    </row>
    <row r="567" spans="2:9">
      <c r="B567" s="58">
        <v>546</v>
      </c>
      <c r="C567" s="216">
        <f>'[1]24.02.20_Inlet'!D557</f>
        <v>45342</v>
      </c>
      <c r="D567" s="216"/>
      <c r="E567" s="59">
        <f>'[1]24.02.20_Inlet'!E557</f>
        <v>0.81755787037037042</v>
      </c>
      <c r="F567" s="58" t="s">
        <v>1</v>
      </c>
      <c r="G567" s="60">
        <v>2.6530793254216116E-3</v>
      </c>
      <c r="H567" s="61">
        <v>0.26619999999999999</v>
      </c>
      <c r="I567" s="62">
        <f t="shared" si="8"/>
        <v>7.0624971642723302E-4</v>
      </c>
    </row>
    <row r="568" spans="2:9">
      <c r="B568" s="58">
        <v>547</v>
      </c>
      <c r="C568" s="216">
        <f>'[1]24.02.20_Inlet'!D558</f>
        <v>45342</v>
      </c>
      <c r="D568" s="216"/>
      <c r="E568" s="59">
        <f>'[1]24.02.20_Inlet'!E558</f>
        <v>0.81825231481481486</v>
      </c>
      <c r="F568" s="58" t="s">
        <v>1</v>
      </c>
      <c r="G568" s="60">
        <v>2.6549156777014365E-3</v>
      </c>
      <c r="H568" s="61">
        <v>0.26519999999999999</v>
      </c>
      <c r="I568" s="62">
        <f t="shared" si="8"/>
        <v>7.0408363772642092E-4</v>
      </c>
    </row>
    <row r="569" spans="2:9">
      <c r="B569" s="58">
        <v>548</v>
      </c>
      <c r="C569" s="216">
        <f>'[1]24.02.20_Inlet'!D559</f>
        <v>45342</v>
      </c>
      <c r="D569" s="216"/>
      <c r="E569" s="59">
        <f>'[1]24.02.20_Inlet'!E559</f>
        <v>0.8189467592592593</v>
      </c>
      <c r="F569" s="58" t="s">
        <v>1</v>
      </c>
      <c r="G569" s="60">
        <v>2.6478861425894527E-3</v>
      </c>
      <c r="H569" s="61">
        <v>0.26379999999999998</v>
      </c>
      <c r="I569" s="62">
        <f t="shared" si="8"/>
        <v>6.9851236441509758E-4</v>
      </c>
    </row>
    <row r="570" spans="2:9">
      <c r="B570" s="58">
        <v>549</v>
      </c>
      <c r="C570" s="216">
        <f>'[1]24.02.20_Inlet'!D560</f>
        <v>45342</v>
      </c>
      <c r="D570" s="216"/>
      <c r="E570" s="59">
        <f>'[1]24.02.20_Inlet'!E560</f>
        <v>0.81964120370370375</v>
      </c>
      <c r="F570" s="58" t="s">
        <v>1</v>
      </c>
      <c r="G570" s="60">
        <v>2.6458570536271975E-3</v>
      </c>
      <c r="H570" s="61">
        <v>0.2651</v>
      </c>
      <c r="I570" s="62">
        <f t="shared" si="8"/>
        <v>7.0141670491657006E-4</v>
      </c>
    </row>
    <row r="571" spans="2:9">
      <c r="B571" s="58">
        <v>550</v>
      </c>
      <c r="C571" s="216">
        <f>'[1]24.02.20_Inlet'!D561</f>
        <v>45342</v>
      </c>
      <c r="D571" s="216"/>
      <c r="E571" s="59">
        <f>'[1]24.02.20_Inlet'!E561</f>
        <v>0.82033564814814819</v>
      </c>
      <c r="F571" s="58" t="s">
        <v>1</v>
      </c>
      <c r="G571" s="60">
        <v>2.6434371375033462E-3</v>
      </c>
      <c r="H571" s="61">
        <v>0.26519999999999999</v>
      </c>
      <c r="I571" s="62">
        <f t="shared" si="8"/>
        <v>7.0103952886588737E-4</v>
      </c>
    </row>
    <row r="572" spans="2:9">
      <c r="B572" s="58">
        <v>551</v>
      </c>
      <c r="C572" s="217">
        <f>'[1]24.02.20_Inlet'!D562</f>
        <v>45342</v>
      </c>
      <c r="D572" s="218"/>
      <c r="E572" s="59">
        <f>'[1]24.02.20_Inlet'!E562</f>
        <v>0.82103009259259263</v>
      </c>
      <c r="F572" s="58" t="s">
        <v>1</v>
      </c>
      <c r="G572" s="60">
        <v>0</v>
      </c>
      <c r="H572" s="61">
        <v>0.26350000000000001</v>
      </c>
      <c r="I572" s="62">
        <f t="shared" si="8"/>
        <v>0</v>
      </c>
    </row>
    <row r="573" spans="2:9">
      <c r="B573" s="58">
        <v>552</v>
      </c>
      <c r="C573" s="216">
        <f>'[1]24.02.20_Inlet'!D563</f>
        <v>45342</v>
      </c>
      <c r="D573" s="216"/>
      <c r="E573" s="59">
        <f>'[1]24.02.20_Inlet'!E563</f>
        <v>0.82172453703703707</v>
      </c>
      <c r="F573" s="58" t="s">
        <v>1</v>
      </c>
      <c r="G573" s="60">
        <v>2.6465423396091724E-3</v>
      </c>
      <c r="H573" s="61">
        <v>0.2636</v>
      </c>
      <c r="I573" s="62">
        <f t="shared" si="8"/>
        <v>6.9762856072097784E-4</v>
      </c>
    </row>
    <row r="574" spans="2:9">
      <c r="B574" s="58">
        <v>553</v>
      </c>
      <c r="C574" s="216">
        <f>'[1]24.02.20_Inlet'!D564</f>
        <v>45342</v>
      </c>
      <c r="D574" s="216"/>
      <c r="E574" s="59">
        <f>'[1]24.02.20_Inlet'!E564</f>
        <v>0.82241898148148151</v>
      </c>
      <c r="F574" s="58" t="s">
        <v>1</v>
      </c>
      <c r="G574" s="60">
        <v>2.6462853573659319E-3</v>
      </c>
      <c r="H574" s="61">
        <v>0.26350000000000001</v>
      </c>
      <c r="I574" s="62">
        <f t="shared" si="8"/>
        <v>6.9729619166592307E-4</v>
      </c>
    </row>
    <row r="575" spans="2:9">
      <c r="B575" s="58">
        <v>554</v>
      </c>
      <c r="C575" s="216">
        <f>'[1]24.02.20_Inlet'!D565</f>
        <v>45342</v>
      </c>
      <c r="D575" s="216"/>
      <c r="E575" s="59">
        <f>'[1]24.02.20_Inlet'!E565</f>
        <v>0.82311342592592596</v>
      </c>
      <c r="F575" s="58" t="s">
        <v>1</v>
      </c>
      <c r="G575" s="60">
        <v>2.6563130186490584E-3</v>
      </c>
      <c r="H575" s="61">
        <v>0.26400000000000001</v>
      </c>
      <c r="I575" s="62">
        <f t="shared" si="8"/>
        <v>7.0126663692335149E-4</v>
      </c>
    </row>
    <row r="576" spans="2:9">
      <c r="B576" s="58">
        <v>555</v>
      </c>
      <c r="C576" s="216">
        <f>'[1]24.02.20_Inlet'!D566</f>
        <v>45342</v>
      </c>
      <c r="D576" s="216"/>
      <c r="E576" s="59">
        <f>'[1]24.02.20_Inlet'!E566</f>
        <v>0.8238078703703704</v>
      </c>
      <c r="F576" s="58" t="s">
        <v>1</v>
      </c>
      <c r="G576" s="60">
        <v>2.6432711698045862E-3</v>
      </c>
      <c r="H576" s="61">
        <v>0.26440000000000002</v>
      </c>
      <c r="I576" s="62">
        <f t="shared" si="8"/>
        <v>6.9888089729633264E-4</v>
      </c>
    </row>
    <row r="577" spans="2:9">
      <c r="B577" s="58">
        <v>556</v>
      </c>
      <c r="C577" s="216">
        <f>'[1]24.02.20_Inlet'!D567</f>
        <v>45342</v>
      </c>
      <c r="D577" s="216"/>
      <c r="E577" s="59">
        <f>'[1]24.02.20_Inlet'!E567</f>
        <v>0.82450231481481484</v>
      </c>
      <c r="F577" s="58" t="s">
        <v>1</v>
      </c>
      <c r="G577" s="60">
        <v>2.647864727402516E-3</v>
      </c>
      <c r="H577" s="61">
        <v>0.26529999999999998</v>
      </c>
      <c r="I577" s="62">
        <f t="shared" si="8"/>
        <v>7.0247851217988746E-4</v>
      </c>
    </row>
    <row r="578" spans="2:9">
      <c r="B578" s="58">
        <v>557</v>
      </c>
      <c r="C578" s="216">
        <f>'[1]24.02.20_Inlet'!D568</f>
        <v>45342</v>
      </c>
      <c r="D578" s="216"/>
      <c r="E578" s="59">
        <f>'[1]24.02.20_Inlet'!E568</f>
        <v>0.82519675925925928</v>
      </c>
      <c r="F578" s="58" t="s">
        <v>1</v>
      </c>
      <c r="G578" s="60">
        <v>2.6461140358704379E-3</v>
      </c>
      <c r="H578" s="61">
        <v>0.26439999999999997</v>
      </c>
      <c r="I578" s="62">
        <f t="shared" si="8"/>
        <v>6.9963255108414365E-4</v>
      </c>
    </row>
    <row r="579" spans="2:9">
      <c r="B579" s="58">
        <v>558</v>
      </c>
      <c r="C579" s="216">
        <f>'[1]24.02.20_Inlet'!D569</f>
        <v>45342</v>
      </c>
      <c r="D579" s="216"/>
      <c r="E579" s="59">
        <f>'[1]24.02.20_Inlet'!E569</f>
        <v>0.82589120370370372</v>
      </c>
      <c r="F579" s="58" t="s">
        <v>1</v>
      </c>
      <c r="G579" s="60">
        <v>2.6384152761666814E-3</v>
      </c>
      <c r="H579" s="61">
        <v>0.26429999999999998</v>
      </c>
      <c r="I579" s="62">
        <f t="shared" si="8"/>
        <v>6.9733315749085387E-4</v>
      </c>
    </row>
    <row r="580" spans="2:9">
      <c r="B580" s="58">
        <v>559</v>
      </c>
      <c r="C580" s="216">
        <f>'[1]24.02.20_Inlet'!D570</f>
        <v>45342</v>
      </c>
      <c r="D580" s="216"/>
      <c r="E580" s="59">
        <f>'[1]24.02.20_Inlet'!E570</f>
        <v>0.82658564814814817</v>
      </c>
      <c r="F580" s="58" t="s">
        <v>1</v>
      </c>
      <c r="G580" s="60">
        <v>2.6396038190416703E-3</v>
      </c>
      <c r="H580" s="61">
        <v>0.26350000000000001</v>
      </c>
      <c r="I580" s="62">
        <f t="shared" si="8"/>
        <v>6.9553560631748022E-4</v>
      </c>
    </row>
    <row r="581" spans="2:9">
      <c r="B581" s="58">
        <v>560</v>
      </c>
      <c r="C581" s="216">
        <f>'[1]24.02.20_Inlet'!D571</f>
        <v>45342</v>
      </c>
      <c r="D581" s="216"/>
      <c r="E581" s="59">
        <f>'[1]24.02.20_Inlet'!E571</f>
        <v>0.82728009259259261</v>
      </c>
      <c r="F581" s="58" t="s">
        <v>1</v>
      </c>
      <c r="G581" s="60">
        <v>2.6412153118586597E-3</v>
      </c>
      <c r="H581" s="61">
        <v>0.26440000000000002</v>
      </c>
      <c r="I581" s="62">
        <f t="shared" si="8"/>
        <v>6.9833732845542968E-4</v>
      </c>
    </row>
    <row r="582" spans="2:9">
      <c r="B582" s="58">
        <v>561</v>
      </c>
      <c r="C582" s="216">
        <f>'[1]24.02.20_Inlet'!D572</f>
        <v>45342</v>
      </c>
      <c r="D582" s="216"/>
      <c r="E582" s="59">
        <f>'[1]24.02.20_Inlet'!E572</f>
        <v>0.82797453703703705</v>
      </c>
      <c r="F582" s="58" t="s">
        <v>1</v>
      </c>
      <c r="G582" s="60">
        <v>2.6555581333095385E-3</v>
      </c>
      <c r="H582" s="61">
        <v>0.26429999999999998</v>
      </c>
      <c r="I582" s="62">
        <f t="shared" si="8"/>
        <v>7.0186401463371098E-4</v>
      </c>
    </row>
    <row r="583" spans="2:9">
      <c r="B583" s="58">
        <v>562</v>
      </c>
      <c r="C583" s="216">
        <f>'[1]24.02.20_Inlet'!D573</f>
        <v>45342</v>
      </c>
      <c r="D583" s="216"/>
      <c r="E583" s="59">
        <f>'[1]24.02.20_Inlet'!E573</f>
        <v>0.82866898148148149</v>
      </c>
      <c r="F583" s="58" t="s">
        <v>1</v>
      </c>
      <c r="G583" s="60">
        <v>2.6513714642634064E-3</v>
      </c>
      <c r="H583" s="61">
        <v>0.26450000000000001</v>
      </c>
      <c r="I583" s="62">
        <f t="shared" si="8"/>
        <v>7.0128775229767097E-4</v>
      </c>
    </row>
    <row r="584" spans="2:9">
      <c r="B584" s="58">
        <v>563</v>
      </c>
      <c r="C584" s="216">
        <f>'[1]24.02.20_Inlet'!D574</f>
        <v>45342</v>
      </c>
      <c r="D584" s="216"/>
      <c r="E584" s="59">
        <f>'[1]24.02.20_Inlet'!E574</f>
        <v>0.82936342592592593</v>
      </c>
      <c r="F584" s="58" t="s">
        <v>1</v>
      </c>
      <c r="G584" s="60">
        <v>2.646456678861426E-3</v>
      </c>
      <c r="H584" s="61">
        <v>0.26350000000000001</v>
      </c>
      <c r="I584" s="62">
        <f t="shared" si="8"/>
        <v>6.9734133487998581E-4</v>
      </c>
    </row>
    <row r="585" spans="2:9">
      <c r="B585" s="58">
        <v>564</v>
      </c>
      <c r="C585" s="216">
        <f>'[1]24.02.20_Inlet'!D575</f>
        <v>45342</v>
      </c>
      <c r="D585" s="216"/>
      <c r="E585" s="59">
        <f>'[1]24.02.20_Inlet'!E575</f>
        <v>0.83005787037037038</v>
      </c>
      <c r="F585" s="58" t="s">
        <v>1</v>
      </c>
      <c r="G585" s="60">
        <v>2.6533416614615861E-3</v>
      </c>
      <c r="H585" s="61">
        <v>0.26429999999999998</v>
      </c>
      <c r="I585" s="62">
        <f t="shared" si="8"/>
        <v>7.0127820112429718E-4</v>
      </c>
    </row>
    <row r="586" spans="2:9">
      <c r="B586" s="58">
        <v>565</v>
      </c>
      <c r="C586" s="216">
        <f>'[1]24.02.20_Inlet'!D576</f>
        <v>45342</v>
      </c>
      <c r="D586" s="216"/>
      <c r="E586" s="59">
        <f>'[1]24.02.20_Inlet'!E576</f>
        <v>0.83075231481481482</v>
      </c>
      <c r="F586" s="58" t="s">
        <v>1</v>
      </c>
      <c r="G586" s="60">
        <v>2.6500115998929238E-3</v>
      </c>
      <c r="H586" s="61">
        <v>0.26619999999999999</v>
      </c>
      <c r="I586" s="62">
        <f t="shared" si="8"/>
        <v>7.0543308789149627E-4</v>
      </c>
    </row>
    <row r="587" spans="2:9">
      <c r="B587" s="58">
        <v>566</v>
      </c>
      <c r="C587" s="216">
        <f>'[1]24.02.20_Inlet'!D577</f>
        <v>45342</v>
      </c>
      <c r="D587" s="216"/>
      <c r="E587" s="59">
        <f>'[1]24.02.20_Inlet'!E577</f>
        <v>0.83144675925925926</v>
      </c>
      <c r="F587" s="58" t="s">
        <v>1</v>
      </c>
      <c r="G587" s="60">
        <v>2.6501775675916838E-3</v>
      </c>
      <c r="H587" s="61">
        <v>0.26440000000000002</v>
      </c>
      <c r="I587" s="62">
        <f t="shared" si="8"/>
        <v>7.0070694887124129E-4</v>
      </c>
    </row>
    <row r="588" spans="2:9">
      <c r="B588" s="58">
        <v>567</v>
      </c>
      <c r="C588" s="216">
        <f>'[1]24.02.20_Inlet'!D578</f>
        <v>45342</v>
      </c>
      <c r="D588" s="216"/>
      <c r="E588" s="59">
        <f>'[1]24.02.20_Inlet'!E578</f>
        <v>0.8321412037037037</v>
      </c>
      <c r="F588" s="58" t="s">
        <v>1</v>
      </c>
      <c r="G588" s="60">
        <v>2.6502043365753541E-3</v>
      </c>
      <c r="H588" s="61">
        <v>0.26519999999999999</v>
      </c>
      <c r="I588" s="62">
        <f t="shared" si="8"/>
        <v>7.0283419005978394E-4</v>
      </c>
    </row>
    <row r="589" spans="2:9">
      <c r="B589" s="58">
        <v>568</v>
      </c>
      <c r="C589" s="216">
        <f>'[1]24.02.20_Inlet'!D579</f>
        <v>45342</v>
      </c>
      <c r="D589" s="216"/>
      <c r="E589" s="59">
        <f>'[1]24.02.20_Inlet'!E579</f>
        <v>0.83283564814814814</v>
      </c>
      <c r="F589" s="58" t="s">
        <v>1</v>
      </c>
      <c r="G589" s="60">
        <v>2.6432069242437765E-3</v>
      </c>
      <c r="H589" s="61">
        <v>0.26419999999999999</v>
      </c>
      <c r="I589" s="62">
        <f t="shared" si="8"/>
        <v>6.9833526938520578E-4</v>
      </c>
    </row>
    <row r="590" spans="2:9">
      <c r="B590" s="58">
        <v>569</v>
      </c>
      <c r="C590" s="216">
        <f>'[1]24.02.20_Inlet'!D580</f>
        <v>45342</v>
      </c>
      <c r="D590" s="216"/>
      <c r="E590" s="59">
        <f>'[1]24.02.20_Inlet'!E580</f>
        <v>0.83353009259259259</v>
      </c>
      <c r="F590" s="58" t="s">
        <v>1</v>
      </c>
      <c r="G590" s="60">
        <v>2.6433621843490675E-3</v>
      </c>
      <c r="H590" s="61">
        <v>0.26519999999999999</v>
      </c>
      <c r="I590" s="62">
        <f t="shared" si="8"/>
        <v>7.0101965128937268E-4</v>
      </c>
    </row>
    <row r="591" spans="2:9">
      <c r="B591" s="58">
        <v>570</v>
      </c>
      <c r="C591" s="216">
        <f>'[1]24.02.20_Inlet'!D581</f>
        <v>45342</v>
      </c>
      <c r="D591" s="216"/>
      <c r="E591" s="59">
        <f>'[1]24.02.20_Inlet'!E581</f>
        <v>0.83422453703703703</v>
      </c>
      <c r="F591" s="58" t="s">
        <v>1</v>
      </c>
      <c r="G591" s="60">
        <v>2.6371624877308819E-3</v>
      </c>
      <c r="H591" s="61">
        <v>0.26329999999999998</v>
      </c>
      <c r="I591" s="62">
        <f t="shared" si="8"/>
        <v>6.9436488301954111E-4</v>
      </c>
    </row>
    <row r="592" spans="2:9">
      <c r="B592" s="58">
        <v>571</v>
      </c>
      <c r="C592" s="216">
        <f>'[1]24.02.20_Inlet'!D582</f>
        <v>45342</v>
      </c>
      <c r="D592" s="216"/>
      <c r="E592" s="59">
        <f>'[1]24.02.20_Inlet'!E582</f>
        <v>0.83491898148148147</v>
      </c>
      <c r="F592" s="58" t="s">
        <v>1</v>
      </c>
      <c r="G592" s="60">
        <v>2.6388275185152137E-3</v>
      </c>
      <c r="H592" s="61">
        <v>0.26329999999999998</v>
      </c>
      <c r="I592" s="62">
        <f t="shared" si="8"/>
        <v>6.9480328562505575E-4</v>
      </c>
    </row>
    <row r="593" spans="2:9">
      <c r="B593" s="58">
        <v>572</v>
      </c>
      <c r="C593" s="216">
        <f>'[1]24.02.20_Inlet'!D583</f>
        <v>45342</v>
      </c>
      <c r="D593" s="216"/>
      <c r="E593" s="59">
        <f>'[1]24.02.20_Inlet'!E583</f>
        <v>0.83561342592592591</v>
      </c>
      <c r="F593" s="58" t="s">
        <v>1</v>
      </c>
      <c r="G593" s="60">
        <v>2.6448237708574995E-3</v>
      </c>
      <c r="H593" s="61">
        <v>0.26329999999999998</v>
      </c>
      <c r="I593" s="62">
        <f t="shared" si="8"/>
        <v>6.9638209886677951E-4</v>
      </c>
    </row>
    <row r="594" spans="2:9">
      <c r="B594" s="58">
        <v>573</v>
      </c>
      <c r="C594" s="216">
        <f>'[1]24.02.20_Inlet'!D584</f>
        <v>45342</v>
      </c>
      <c r="D594" s="216"/>
      <c r="E594" s="59">
        <f>'[1]24.02.20_Inlet'!E584</f>
        <v>0.83630787037037035</v>
      </c>
      <c r="F594" s="58" t="s">
        <v>1</v>
      </c>
      <c r="G594" s="60">
        <v>2.6470027661283126E-3</v>
      </c>
      <c r="H594" s="61">
        <v>0.26399999999999996</v>
      </c>
      <c r="I594" s="62">
        <f t="shared" si="8"/>
        <v>6.9880873025787444E-4</v>
      </c>
    </row>
    <row r="595" spans="2:9">
      <c r="B595" s="58">
        <v>574</v>
      </c>
      <c r="C595" s="216">
        <f>'[1]24.02.20_Inlet'!D585</f>
        <v>45342</v>
      </c>
      <c r="D595" s="216"/>
      <c r="E595" s="59">
        <f>'[1]24.02.20_Inlet'!E585</f>
        <v>0.8370023148148148</v>
      </c>
      <c r="F595" s="58" t="s">
        <v>1</v>
      </c>
      <c r="G595" s="60">
        <v>2.6449040778085122E-3</v>
      </c>
      <c r="H595" s="61">
        <v>0.26680000000000004</v>
      </c>
      <c r="I595" s="62">
        <f t="shared" si="8"/>
        <v>7.0566040795931118E-4</v>
      </c>
    </row>
    <row r="596" spans="2:9">
      <c r="B596" s="58">
        <v>575</v>
      </c>
      <c r="C596" s="216">
        <f>'[1]24.02.20_Inlet'!D586</f>
        <v>45342</v>
      </c>
      <c r="D596" s="216"/>
      <c r="E596" s="59">
        <f>'[1]24.02.20_Inlet'!E586</f>
        <v>0.83769675925925924</v>
      </c>
      <c r="F596" s="58" t="s">
        <v>1</v>
      </c>
      <c r="G596" s="60">
        <v>2.6464727402516282E-3</v>
      </c>
      <c r="H596" s="61">
        <v>0.26590000000000003</v>
      </c>
      <c r="I596" s="62">
        <f t="shared" si="8"/>
        <v>7.0369710163290802E-4</v>
      </c>
    </row>
    <row r="597" spans="2:9">
      <c r="B597" s="58">
        <v>576</v>
      </c>
      <c r="C597" s="216">
        <f>'[1]24.02.20_Inlet'!D587</f>
        <v>45342</v>
      </c>
      <c r="D597" s="216"/>
      <c r="E597" s="59">
        <f>'[1]24.02.20_Inlet'!E587</f>
        <v>0.83839120370370368</v>
      </c>
      <c r="F597" s="58" t="s">
        <v>1</v>
      </c>
      <c r="G597" s="60">
        <v>2.6498991701615062E-3</v>
      </c>
      <c r="H597" s="61">
        <v>0.2636</v>
      </c>
      <c r="I597" s="62">
        <f t="shared" si="8"/>
        <v>6.98513421254573E-4</v>
      </c>
    </row>
    <row r="598" spans="2:9">
      <c r="B598" s="58">
        <v>577</v>
      </c>
      <c r="C598" s="216">
        <f>'[1]24.02.20_Inlet'!D588</f>
        <v>45342</v>
      </c>
      <c r="D598" s="216"/>
      <c r="E598" s="59">
        <f>'[1]24.02.20_Inlet'!E588</f>
        <v>0.83908564814814812</v>
      </c>
      <c r="F598" s="58" t="s">
        <v>1</v>
      </c>
      <c r="G598" s="60">
        <v>2.6444704202730437E-3</v>
      </c>
      <c r="H598" s="61">
        <v>0.26529999999999998</v>
      </c>
      <c r="I598" s="62">
        <f t="shared" si="8"/>
        <v>7.0157800249843842E-4</v>
      </c>
    </row>
    <row r="599" spans="2:9">
      <c r="B599" s="58">
        <v>578</v>
      </c>
      <c r="C599" s="216">
        <f>'[1]24.02.20_Inlet'!D589</f>
        <v>45342</v>
      </c>
      <c r="D599" s="216"/>
      <c r="E599" s="59">
        <f>'[1]24.02.20_Inlet'!E589</f>
        <v>0.83978009259259256</v>
      </c>
      <c r="F599" s="58" t="s">
        <v>1</v>
      </c>
      <c r="G599" s="60">
        <v>2.6484589988400109E-3</v>
      </c>
      <c r="H599" s="61">
        <v>0.26519999999999999</v>
      </c>
      <c r="I599" s="62">
        <f t="shared" ref="I599:I626" si="9">G599*H599</f>
        <v>7.0237132649237093E-4</v>
      </c>
    </row>
    <row r="600" spans="2:9">
      <c r="B600" s="58">
        <v>579</v>
      </c>
      <c r="C600" s="216">
        <f>'[1]24.02.20_Inlet'!D590</f>
        <v>45342</v>
      </c>
      <c r="D600" s="216"/>
      <c r="E600" s="59">
        <f>'[1]24.02.20_Inlet'!E590</f>
        <v>0.84047453703703701</v>
      </c>
      <c r="F600" s="58" t="s">
        <v>1</v>
      </c>
      <c r="G600" s="60">
        <v>2.6452145980190955E-3</v>
      </c>
      <c r="H600" s="61">
        <v>0.26419999999999999</v>
      </c>
      <c r="I600" s="62">
        <f t="shared" si="9"/>
        <v>6.9886569679664503E-4</v>
      </c>
    </row>
    <row r="601" spans="2:9">
      <c r="B601" s="58">
        <v>580</v>
      </c>
      <c r="C601" s="216">
        <f>'[1]24.02.20_Inlet'!D591</f>
        <v>45342</v>
      </c>
      <c r="D601" s="216"/>
      <c r="E601" s="59">
        <f>'[1]24.02.20_Inlet'!E591</f>
        <v>0.84116898148148145</v>
      </c>
      <c r="F601" s="58" t="s">
        <v>1</v>
      </c>
      <c r="G601" s="60">
        <v>2.6402195056661015E-3</v>
      </c>
      <c r="H601" s="61">
        <v>0.26349999999999996</v>
      </c>
      <c r="I601" s="62">
        <f t="shared" si="9"/>
        <v>6.9569783974301764E-4</v>
      </c>
    </row>
    <row r="602" spans="2:9">
      <c r="B602" s="58">
        <v>581</v>
      </c>
      <c r="C602" s="216">
        <f>'[1]24.02.20_Inlet'!D592</f>
        <v>45342</v>
      </c>
      <c r="D602" s="216"/>
      <c r="E602" s="59">
        <f>'[1]24.02.20_Inlet'!E592</f>
        <v>0.84186342592592589</v>
      </c>
      <c r="F602" s="58" t="s">
        <v>1</v>
      </c>
      <c r="G602" s="60">
        <v>2.6416596769875968E-3</v>
      </c>
      <c r="H602" s="61">
        <v>0.26369999999999999</v>
      </c>
      <c r="I602" s="62">
        <f t="shared" si="9"/>
        <v>6.966056568216293E-4</v>
      </c>
    </row>
    <row r="603" spans="2:9">
      <c r="B603" s="58">
        <v>582</v>
      </c>
      <c r="C603" s="216">
        <f>'[1]24.02.20_Inlet'!D593</f>
        <v>45342</v>
      </c>
      <c r="D603" s="216"/>
      <c r="E603" s="59">
        <f>'[1]24.02.20_Inlet'!E593</f>
        <v>0.84255787037037033</v>
      </c>
      <c r="F603" s="58" t="s">
        <v>1</v>
      </c>
      <c r="G603" s="60">
        <v>2.6365360935129826E-3</v>
      </c>
      <c r="H603" s="61">
        <v>0.26350000000000001</v>
      </c>
      <c r="I603" s="62">
        <f t="shared" si="9"/>
        <v>6.9472726064067096E-4</v>
      </c>
    </row>
    <row r="604" spans="2:9">
      <c r="B604" s="58">
        <v>583</v>
      </c>
      <c r="C604" s="216">
        <f>'[1]24.02.20_Inlet'!D594</f>
        <v>45342</v>
      </c>
      <c r="D604" s="216"/>
      <c r="E604" s="59">
        <f>'[1]24.02.20_Inlet'!E594</f>
        <v>0.84325231481481477</v>
      </c>
      <c r="F604" s="58" t="s">
        <v>1</v>
      </c>
      <c r="G604" s="60">
        <v>2.6413116801998751E-3</v>
      </c>
      <c r="H604" s="61">
        <v>0.26450000000000001</v>
      </c>
      <c r="I604" s="62">
        <f t="shared" si="9"/>
        <v>6.9862693941286698E-4</v>
      </c>
    </row>
    <row r="605" spans="2:9">
      <c r="B605" s="58">
        <v>584</v>
      </c>
      <c r="C605" s="216">
        <f>'[1]24.02.20_Inlet'!D595</f>
        <v>45342</v>
      </c>
      <c r="D605" s="216"/>
      <c r="E605" s="59">
        <f>'[1]24.02.20_Inlet'!E595</f>
        <v>0.84394675925925922</v>
      </c>
      <c r="F605" s="58" t="s">
        <v>1</v>
      </c>
      <c r="G605" s="60">
        <v>2.6439671633800301E-3</v>
      </c>
      <c r="H605" s="61">
        <v>0.26450000000000001</v>
      </c>
      <c r="I605" s="62">
        <f t="shared" si="9"/>
        <v>6.9932931471401803E-4</v>
      </c>
    </row>
    <row r="606" spans="2:9">
      <c r="B606" s="58">
        <v>585</v>
      </c>
      <c r="C606" s="216">
        <f>'[1]24.02.20_Inlet'!D596</f>
        <v>45342</v>
      </c>
      <c r="D606" s="216"/>
      <c r="E606" s="59">
        <f>'[1]24.02.20_Inlet'!E596</f>
        <v>0.84464120370370366</v>
      </c>
      <c r="F606" s="58" t="s">
        <v>1</v>
      </c>
      <c r="G606" s="60">
        <v>2.6466065851699829E-3</v>
      </c>
      <c r="H606" s="61">
        <v>0.26439999999999997</v>
      </c>
      <c r="I606" s="62">
        <f t="shared" si="9"/>
        <v>6.9976278111894344E-4</v>
      </c>
    </row>
    <row r="607" spans="2:9">
      <c r="B607" s="58">
        <v>586</v>
      </c>
      <c r="C607" s="216">
        <f>'[1]24.02.20_Inlet'!D597</f>
        <v>45342</v>
      </c>
      <c r="D607" s="216"/>
      <c r="E607" s="59">
        <f>'[1]24.02.20_Inlet'!E597</f>
        <v>0.8453356481481481</v>
      </c>
      <c r="F607" s="58" t="s">
        <v>1</v>
      </c>
      <c r="G607" s="60">
        <v>2.6501026144374047E-3</v>
      </c>
      <c r="H607" s="61">
        <v>0.26450000000000001</v>
      </c>
      <c r="I607" s="62">
        <f t="shared" si="9"/>
        <v>7.0095214151869359E-4</v>
      </c>
    </row>
    <row r="608" spans="2:9">
      <c r="B608" s="58">
        <v>587</v>
      </c>
      <c r="C608" s="216">
        <f>'[1]24.02.20_Inlet'!D598</f>
        <v>45342</v>
      </c>
      <c r="D608" s="216"/>
      <c r="E608" s="59">
        <f>'[1]24.02.20_Inlet'!E598</f>
        <v>0.84603009259259254</v>
      </c>
      <c r="F608" s="58" t="s">
        <v>1</v>
      </c>
      <c r="G608" s="60">
        <v>2.6430570179352187E-3</v>
      </c>
      <c r="H608" s="61">
        <v>0.26450000000000001</v>
      </c>
      <c r="I608" s="62">
        <f t="shared" si="9"/>
        <v>6.9908858124386537E-4</v>
      </c>
    </row>
    <row r="609" spans="2:9">
      <c r="B609" s="58">
        <v>588</v>
      </c>
      <c r="C609" s="216">
        <f>'[1]24.02.20_Inlet'!D599</f>
        <v>45342</v>
      </c>
      <c r="D609" s="216"/>
      <c r="E609" s="59">
        <f>'[1]24.02.20_Inlet'!E599</f>
        <v>0.84672453703703698</v>
      </c>
      <c r="F609" s="58" t="s">
        <v>1</v>
      </c>
      <c r="G609" s="60">
        <v>2.6482180779869723E-3</v>
      </c>
      <c r="H609" s="61">
        <v>0.26529999999999998</v>
      </c>
      <c r="I609" s="62">
        <f t="shared" si="9"/>
        <v>7.0257225608994368E-4</v>
      </c>
    </row>
    <row r="610" spans="2:9">
      <c r="B610" s="58">
        <v>589</v>
      </c>
      <c r="C610" s="216">
        <f>'[1]24.02.20_Inlet'!D600</f>
        <v>45342</v>
      </c>
      <c r="D610" s="216"/>
      <c r="E610" s="59">
        <f>'[1]24.02.20_Inlet'!E600</f>
        <v>0.84741898148148154</v>
      </c>
      <c r="F610" s="58" t="s">
        <v>1</v>
      </c>
      <c r="G610" s="60">
        <v>2.648464352636745E-3</v>
      </c>
      <c r="H610" s="61">
        <v>0.26350000000000001</v>
      </c>
      <c r="I610" s="62">
        <f t="shared" si="9"/>
        <v>6.9787035691978232E-4</v>
      </c>
    </row>
    <row r="611" spans="2:9">
      <c r="B611" s="58">
        <v>590</v>
      </c>
      <c r="C611" s="216">
        <f>'[1]24.02.20_Inlet'!D601</f>
        <v>45342</v>
      </c>
      <c r="D611" s="216"/>
      <c r="E611" s="59">
        <f>'[1]24.02.20_Inlet'!E601</f>
        <v>0.84811342592592598</v>
      </c>
      <c r="F611" s="58" t="s">
        <v>1</v>
      </c>
      <c r="G611" s="60">
        <v>2.6468742750066919E-3</v>
      </c>
      <c r="H611" s="61">
        <v>0.2646</v>
      </c>
      <c r="I611" s="62">
        <f t="shared" si="9"/>
        <v>7.0036293316677069E-4</v>
      </c>
    </row>
    <row r="612" spans="2:9">
      <c r="B612" s="58">
        <v>591</v>
      </c>
      <c r="C612" s="216">
        <f>'[1]24.02.20_Inlet'!D602</f>
        <v>45342</v>
      </c>
      <c r="D612" s="216"/>
      <c r="E612" s="59">
        <f>'[1]24.02.20_Inlet'!E602</f>
        <v>0.84880787037037042</v>
      </c>
      <c r="F612" s="58" t="s">
        <v>1</v>
      </c>
      <c r="G612" s="60">
        <v>2.6321781029713569E-3</v>
      </c>
      <c r="H612" s="61">
        <v>0.26540000000000002</v>
      </c>
      <c r="I612" s="62">
        <f t="shared" si="9"/>
        <v>6.9858006852859824E-4</v>
      </c>
    </row>
    <row r="613" spans="2:9">
      <c r="B613" s="58">
        <v>592</v>
      </c>
      <c r="C613" s="216">
        <f>'[1]24.02.20_Inlet'!D603</f>
        <v>45342</v>
      </c>
      <c r="D613" s="216"/>
      <c r="E613" s="59">
        <f>'[1]24.02.20_Inlet'!E603</f>
        <v>0.84950231481481486</v>
      </c>
      <c r="F613" s="58" t="s">
        <v>1</v>
      </c>
      <c r="G613" s="60">
        <v>2.6344320513964486E-3</v>
      </c>
      <c r="H613" s="61">
        <v>0.26450000000000001</v>
      </c>
      <c r="I613" s="62">
        <f t="shared" si="9"/>
        <v>6.9680727759436072E-4</v>
      </c>
    </row>
    <row r="614" spans="2:9">
      <c r="B614" s="58">
        <v>593</v>
      </c>
      <c r="C614" s="216">
        <f>'[1]24.02.20_Inlet'!D604</f>
        <v>45342</v>
      </c>
      <c r="D614" s="216"/>
      <c r="E614" s="59">
        <f>'[1]24.02.20_Inlet'!E604</f>
        <v>0.8501967592592593</v>
      </c>
      <c r="F614" s="58" t="s">
        <v>1</v>
      </c>
      <c r="G614" s="60">
        <v>2.6400321227804053E-3</v>
      </c>
      <c r="H614" s="61">
        <v>0.26349999999999996</v>
      </c>
      <c r="I614" s="62">
        <f t="shared" si="9"/>
        <v>6.9564846435263663E-4</v>
      </c>
    </row>
    <row r="615" spans="2:9">
      <c r="B615" s="58">
        <v>594</v>
      </c>
      <c r="C615" s="216">
        <f>'[1]24.02.20_Inlet'!D605</f>
        <v>45342</v>
      </c>
      <c r="D615" s="216"/>
      <c r="E615" s="59">
        <f>'[1]24.02.20_Inlet'!E605</f>
        <v>0.85089120370370375</v>
      </c>
      <c r="F615" s="58" t="s">
        <v>1</v>
      </c>
      <c r="G615" s="60">
        <v>2.6389720710270361E-3</v>
      </c>
      <c r="H615" s="61">
        <v>0.26429999999999998</v>
      </c>
      <c r="I615" s="62">
        <f t="shared" si="9"/>
        <v>6.9748031837244559E-4</v>
      </c>
    </row>
    <row r="616" spans="2:9">
      <c r="B616" s="58">
        <v>595</v>
      </c>
      <c r="C616" s="216">
        <f>'[1]24.02.20_Inlet'!D606</f>
        <v>45342</v>
      </c>
      <c r="D616" s="216"/>
      <c r="E616" s="59">
        <f>'[1]24.02.20_Inlet'!E606</f>
        <v>0.85158564814814819</v>
      </c>
      <c r="F616" s="58" t="s">
        <v>1</v>
      </c>
      <c r="G616" s="60">
        <v>2.6503970732577853E-3</v>
      </c>
      <c r="H616" s="61">
        <v>0.26600000000000001</v>
      </c>
      <c r="I616" s="62">
        <f t="shared" si="9"/>
        <v>7.0500562148657095E-4</v>
      </c>
    </row>
    <row r="617" spans="2:9">
      <c r="B617" s="58">
        <v>596</v>
      </c>
      <c r="C617" s="216">
        <f>'[1]24.02.20_Inlet'!D607</f>
        <v>45342</v>
      </c>
      <c r="D617" s="216"/>
      <c r="E617" s="59">
        <f>'[1]24.02.20_Inlet'!E607</f>
        <v>0.85228009259259263</v>
      </c>
      <c r="F617" s="58" t="s">
        <v>1</v>
      </c>
      <c r="G617" s="60">
        <v>2.6510609440528236E-3</v>
      </c>
      <c r="H617" s="61">
        <v>0.26439999999999997</v>
      </c>
      <c r="I617" s="62">
        <f t="shared" si="9"/>
        <v>7.0094051360756646E-4</v>
      </c>
    </row>
    <row r="618" spans="2:9">
      <c r="B618" s="58">
        <v>597</v>
      </c>
      <c r="C618" s="216">
        <f>'[1]24.02.20_Inlet'!D608</f>
        <v>45342</v>
      </c>
      <c r="D618" s="216"/>
      <c r="E618" s="59">
        <f>'[1]24.02.20_Inlet'!E608</f>
        <v>0.85297453703703707</v>
      </c>
      <c r="F618" s="58" t="s">
        <v>1</v>
      </c>
      <c r="G618" s="60">
        <v>2.6500811992504684E-3</v>
      </c>
      <c r="H618" s="61">
        <v>0.26450000000000001</v>
      </c>
      <c r="I618" s="62">
        <f t="shared" si="9"/>
        <v>7.0094647720174896E-4</v>
      </c>
    </row>
    <row r="619" spans="2:9">
      <c r="B619" s="58">
        <v>598</v>
      </c>
      <c r="C619" s="216">
        <f>'[1]24.02.20_Inlet'!D609</f>
        <v>45342</v>
      </c>
      <c r="D619" s="216"/>
      <c r="E619" s="59">
        <f>'[1]24.02.20_Inlet'!E609</f>
        <v>0.85366898148148151</v>
      </c>
      <c r="F619" s="58" t="s">
        <v>1</v>
      </c>
      <c r="G619" s="60">
        <v>2.646178281431248E-3</v>
      </c>
      <c r="H619" s="61">
        <v>0.26350000000000001</v>
      </c>
      <c r="I619" s="62">
        <f t="shared" si="9"/>
        <v>6.9726797715713386E-4</v>
      </c>
    </row>
    <row r="620" spans="2:9">
      <c r="B620" s="58">
        <v>599</v>
      </c>
      <c r="C620" s="216">
        <f>'[1]24.02.20_Inlet'!D610</f>
        <v>45342</v>
      </c>
      <c r="D620" s="216"/>
      <c r="E620" s="59">
        <f>'[1]24.02.20_Inlet'!E610</f>
        <v>0.85436342592592596</v>
      </c>
      <c r="F620" s="58" t="s">
        <v>1</v>
      </c>
      <c r="G620" s="60">
        <v>2.6539787632729539E-3</v>
      </c>
      <c r="H620" s="61">
        <v>0.26529999999999998</v>
      </c>
      <c r="I620" s="62">
        <f t="shared" si="9"/>
        <v>7.0410056589631466E-4</v>
      </c>
    </row>
    <row r="621" spans="2:9">
      <c r="B621" s="58">
        <v>600</v>
      </c>
      <c r="C621" s="216">
        <f>'[1]24.02.20_Inlet'!D611</f>
        <v>45342</v>
      </c>
      <c r="D621" s="216"/>
      <c r="E621" s="59">
        <f>'[1]24.02.20_Inlet'!E611</f>
        <v>0.8550578703703704</v>
      </c>
      <c r="F621" s="58" t="s">
        <v>1</v>
      </c>
      <c r="G621" s="60">
        <v>2.6548621397340945E-3</v>
      </c>
      <c r="H621" s="61">
        <v>0.26529999999999998</v>
      </c>
      <c r="I621" s="62">
        <f t="shared" si="9"/>
        <v>7.0433492567145521E-4</v>
      </c>
    </row>
    <row r="622" spans="2:9">
      <c r="B622" s="58">
        <v>601</v>
      </c>
      <c r="C622" s="216">
        <f>'[1]24.02.20_Inlet'!D612</f>
        <v>45342</v>
      </c>
      <c r="D622" s="216"/>
      <c r="E622" s="59">
        <f>'[1]24.02.20_Inlet'!E612</f>
        <v>0.85575231481481484</v>
      </c>
      <c r="F622" s="58" t="s">
        <v>1</v>
      </c>
      <c r="G622" s="60">
        <v>2.6540697778174357E-3</v>
      </c>
      <c r="H622" s="61">
        <v>0.26419999999999999</v>
      </c>
      <c r="I622" s="62">
        <f t="shared" si="9"/>
        <v>7.0120523529936646E-4</v>
      </c>
    </row>
    <row r="623" spans="2:9">
      <c r="B623" s="58">
        <v>602</v>
      </c>
      <c r="C623" s="216">
        <f>'[1]24.02.20_Inlet'!D613</f>
        <v>45342</v>
      </c>
      <c r="D623" s="216"/>
      <c r="E623" s="59">
        <f>'[1]24.02.20_Inlet'!E613</f>
        <v>0.85644675925925928</v>
      </c>
      <c r="F623" s="58" t="s">
        <v>1</v>
      </c>
      <c r="G623" s="60">
        <v>2.6526563754796103E-3</v>
      </c>
      <c r="H623" s="61">
        <v>0.26419999999999999</v>
      </c>
      <c r="I623" s="62">
        <f t="shared" si="9"/>
        <v>7.0083181440171302E-4</v>
      </c>
    </row>
    <row r="624" spans="2:9">
      <c r="B624" s="58">
        <v>603</v>
      </c>
      <c r="C624" s="216">
        <f>'[1]24.02.20_Inlet'!D614</f>
        <v>45342</v>
      </c>
      <c r="D624" s="216"/>
      <c r="E624" s="59">
        <f>'[1]24.02.20_Inlet'!E614</f>
        <v>0.85714120370370372</v>
      </c>
      <c r="F624" s="58" t="s">
        <v>1</v>
      </c>
      <c r="G624" s="60">
        <v>2.6565592932988307E-3</v>
      </c>
      <c r="H624" s="61">
        <v>0.26419999999999999</v>
      </c>
      <c r="I624" s="62">
        <f t="shared" si="9"/>
        <v>7.0186296528955102E-4</v>
      </c>
    </row>
    <row r="625" spans="2:9">
      <c r="B625" s="58">
        <v>604</v>
      </c>
      <c r="C625" s="216">
        <f>'[1]24.02.20_Inlet'!D615</f>
        <v>45342</v>
      </c>
      <c r="D625" s="216"/>
      <c r="E625" s="59">
        <f>'[1]24.02.20_Inlet'!E615</f>
        <v>0.85783564814814817</v>
      </c>
      <c r="F625" s="58" t="s">
        <v>1</v>
      </c>
      <c r="G625" s="60">
        <v>2.643030248951548E-3</v>
      </c>
      <c r="H625" s="61">
        <v>0.26329999999999998</v>
      </c>
      <c r="I625" s="62">
        <f t="shared" si="9"/>
        <v>6.9590986454894251E-4</v>
      </c>
    </row>
    <row r="626" spans="2:9">
      <c r="B626" s="58">
        <v>605</v>
      </c>
      <c r="C626" s="217">
        <f>'[1]24.02.20_Inlet'!D616</f>
        <v>45342</v>
      </c>
      <c r="D626" s="218"/>
      <c r="E626" s="59">
        <f>'[1]24.02.20_Inlet'!E616</f>
        <v>0.85853009259259261</v>
      </c>
      <c r="F626" s="58" t="s">
        <v>1</v>
      </c>
      <c r="G626" s="60">
        <v>0</v>
      </c>
      <c r="H626" s="61">
        <v>0.26329999999999998</v>
      </c>
      <c r="I626" s="62">
        <f t="shared" si="9"/>
        <v>0</v>
      </c>
    </row>
  </sheetData>
  <mergeCells count="629">
    <mergeCell ref="C626:D626"/>
    <mergeCell ref="H7:I7"/>
    <mergeCell ref="J7:K7"/>
    <mergeCell ref="C8:F8"/>
    <mergeCell ref="H8:I8"/>
    <mergeCell ref="J8:K8"/>
    <mergeCell ref="B3:K3"/>
    <mergeCell ref="C624:D624"/>
    <mergeCell ref="C625:D625"/>
    <mergeCell ref="C5:F5"/>
    <mergeCell ref="H5:I5"/>
    <mergeCell ref="J5:K5"/>
    <mergeCell ref="C6:F6"/>
    <mergeCell ref="H6:I6"/>
    <mergeCell ref="J6:K6"/>
    <mergeCell ref="C7:F7"/>
    <mergeCell ref="C618:D618"/>
    <mergeCell ref="C619:D619"/>
    <mergeCell ref="C620:D620"/>
    <mergeCell ref="C621:D621"/>
    <mergeCell ref="C622:D622"/>
    <mergeCell ref="C623:D623"/>
    <mergeCell ref="C612:D612"/>
    <mergeCell ref="C613:D613"/>
    <mergeCell ref="C614:D614"/>
    <mergeCell ref="C615:D615"/>
    <mergeCell ref="C616:D616"/>
    <mergeCell ref="C617:D617"/>
    <mergeCell ref="C606:D606"/>
    <mergeCell ref="C607:D607"/>
    <mergeCell ref="C608:D608"/>
    <mergeCell ref="C609:D609"/>
    <mergeCell ref="C610:D610"/>
    <mergeCell ref="C611:D611"/>
    <mergeCell ref="C600:D600"/>
    <mergeCell ref="C601:D601"/>
    <mergeCell ref="C602:D602"/>
    <mergeCell ref="C603:D603"/>
    <mergeCell ref="C604:D604"/>
    <mergeCell ref="C605:D605"/>
    <mergeCell ref="C594:D594"/>
    <mergeCell ref="C595:D595"/>
    <mergeCell ref="C596:D596"/>
    <mergeCell ref="C597:D597"/>
    <mergeCell ref="C598:D598"/>
    <mergeCell ref="C599:D599"/>
    <mergeCell ref="C588:D588"/>
    <mergeCell ref="C589:D589"/>
    <mergeCell ref="C590:D590"/>
    <mergeCell ref="C591:D591"/>
    <mergeCell ref="C592:D592"/>
    <mergeCell ref="C593:D593"/>
    <mergeCell ref="C582:D582"/>
    <mergeCell ref="C583:D583"/>
    <mergeCell ref="C584:D584"/>
    <mergeCell ref="C585:D585"/>
    <mergeCell ref="C586:D586"/>
    <mergeCell ref="C587:D587"/>
    <mergeCell ref="C576:D576"/>
    <mergeCell ref="C577:D577"/>
    <mergeCell ref="C578:D578"/>
    <mergeCell ref="C579:D579"/>
    <mergeCell ref="C580:D580"/>
    <mergeCell ref="C581:D581"/>
    <mergeCell ref="C570:D570"/>
    <mergeCell ref="C571:D571"/>
    <mergeCell ref="C572:D572"/>
    <mergeCell ref="C573:D573"/>
    <mergeCell ref="C574:D574"/>
    <mergeCell ref="C575:D575"/>
    <mergeCell ref="C564:D564"/>
    <mergeCell ref="C565:D565"/>
    <mergeCell ref="C566:D566"/>
    <mergeCell ref="C567:D567"/>
    <mergeCell ref="C568:D568"/>
    <mergeCell ref="C569:D569"/>
    <mergeCell ref="C558:D558"/>
    <mergeCell ref="C559:D559"/>
    <mergeCell ref="C560:D560"/>
    <mergeCell ref="C561:D561"/>
    <mergeCell ref="C562:D562"/>
    <mergeCell ref="C563:D563"/>
    <mergeCell ref="C552:D552"/>
    <mergeCell ref="C553:D553"/>
    <mergeCell ref="C554:D554"/>
    <mergeCell ref="C555:D555"/>
    <mergeCell ref="C556:D556"/>
    <mergeCell ref="C557:D557"/>
    <mergeCell ref="C546:D546"/>
    <mergeCell ref="C547:D547"/>
    <mergeCell ref="C548:D548"/>
    <mergeCell ref="C549:D549"/>
    <mergeCell ref="C550:D550"/>
    <mergeCell ref="C551:D551"/>
    <mergeCell ref="C540:D540"/>
    <mergeCell ref="C541:D541"/>
    <mergeCell ref="C542:D542"/>
    <mergeCell ref="C543:D543"/>
    <mergeCell ref="C544:D544"/>
    <mergeCell ref="C545:D545"/>
    <mergeCell ref="C534:D534"/>
    <mergeCell ref="C535:D535"/>
    <mergeCell ref="C536:D536"/>
    <mergeCell ref="C537:D537"/>
    <mergeCell ref="C538:D538"/>
    <mergeCell ref="C539:D539"/>
    <mergeCell ref="C528:D528"/>
    <mergeCell ref="C529:D529"/>
    <mergeCell ref="C530:D530"/>
    <mergeCell ref="C531:D531"/>
    <mergeCell ref="C532:D532"/>
    <mergeCell ref="C533:D533"/>
    <mergeCell ref="C522:D522"/>
    <mergeCell ref="C523:D523"/>
    <mergeCell ref="C524:D524"/>
    <mergeCell ref="C525:D525"/>
    <mergeCell ref="C526:D526"/>
    <mergeCell ref="C527:D527"/>
    <mergeCell ref="C516:D516"/>
    <mergeCell ref="C517:D517"/>
    <mergeCell ref="C518:D518"/>
    <mergeCell ref="C519:D519"/>
    <mergeCell ref="C520:D520"/>
    <mergeCell ref="C521:D521"/>
    <mergeCell ref="C510:D510"/>
    <mergeCell ref="C511:D511"/>
    <mergeCell ref="C512:D512"/>
    <mergeCell ref="C513:D513"/>
    <mergeCell ref="C514:D514"/>
    <mergeCell ref="C515:D515"/>
    <mergeCell ref="C504:D504"/>
    <mergeCell ref="C505:D505"/>
    <mergeCell ref="C506:D506"/>
    <mergeCell ref="C507:D507"/>
    <mergeCell ref="C508:D508"/>
    <mergeCell ref="C509:D509"/>
    <mergeCell ref="C498:D498"/>
    <mergeCell ref="C499:D499"/>
    <mergeCell ref="C500:D500"/>
    <mergeCell ref="C501:D501"/>
    <mergeCell ref="C502:D502"/>
    <mergeCell ref="C503:D503"/>
    <mergeCell ref="C492:D492"/>
    <mergeCell ref="C493:D493"/>
    <mergeCell ref="C494:D494"/>
    <mergeCell ref="C495:D495"/>
    <mergeCell ref="C496:D496"/>
    <mergeCell ref="C497:D497"/>
    <mergeCell ref="C486:D486"/>
    <mergeCell ref="C487:D487"/>
    <mergeCell ref="C488:D488"/>
    <mergeCell ref="C489:D489"/>
    <mergeCell ref="C490:D490"/>
    <mergeCell ref="C491:D491"/>
    <mergeCell ref="C480:D480"/>
    <mergeCell ref="C481:D481"/>
    <mergeCell ref="C482:D482"/>
    <mergeCell ref="C483:D483"/>
    <mergeCell ref="C484:D484"/>
    <mergeCell ref="C485:D485"/>
    <mergeCell ref="C474:D474"/>
    <mergeCell ref="C475:D475"/>
    <mergeCell ref="C476:D476"/>
    <mergeCell ref="C477:D477"/>
    <mergeCell ref="C478:D478"/>
    <mergeCell ref="C479:D479"/>
    <mergeCell ref="C468:D468"/>
    <mergeCell ref="C469:D469"/>
    <mergeCell ref="C470:D470"/>
    <mergeCell ref="C471:D471"/>
    <mergeCell ref="C472:D472"/>
    <mergeCell ref="C473:D473"/>
    <mergeCell ref="C462:D462"/>
    <mergeCell ref="C463:D463"/>
    <mergeCell ref="C464:D464"/>
    <mergeCell ref="C465:D465"/>
    <mergeCell ref="C466:D466"/>
    <mergeCell ref="C467:D467"/>
    <mergeCell ref="C456:D456"/>
    <mergeCell ref="C457:D457"/>
    <mergeCell ref="C458:D458"/>
    <mergeCell ref="C459:D459"/>
    <mergeCell ref="C460:D460"/>
    <mergeCell ref="C461:D461"/>
    <mergeCell ref="C450:D450"/>
    <mergeCell ref="C451:D451"/>
    <mergeCell ref="C452:D452"/>
    <mergeCell ref="C453:D453"/>
    <mergeCell ref="C454:D454"/>
    <mergeCell ref="C455:D455"/>
    <mergeCell ref="C444:D444"/>
    <mergeCell ref="C445:D445"/>
    <mergeCell ref="C446:D446"/>
    <mergeCell ref="C447:D447"/>
    <mergeCell ref="C448:D448"/>
    <mergeCell ref="C449:D449"/>
    <mergeCell ref="C438:D438"/>
    <mergeCell ref="C439:D439"/>
    <mergeCell ref="C440:D440"/>
    <mergeCell ref="C441:D441"/>
    <mergeCell ref="C442:D442"/>
    <mergeCell ref="C443:D443"/>
    <mergeCell ref="C432:D432"/>
    <mergeCell ref="C433:D433"/>
    <mergeCell ref="C434:D434"/>
    <mergeCell ref="C435:D435"/>
    <mergeCell ref="C436:D436"/>
    <mergeCell ref="C437:D437"/>
    <mergeCell ref="C426:D426"/>
    <mergeCell ref="C427:D427"/>
    <mergeCell ref="C428:D428"/>
    <mergeCell ref="C429:D429"/>
    <mergeCell ref="C430:D430"/>
    <mergeCell ref="C431:D431"/>
    <mergeCell ref="C420:D420"/>
    <mergeCell ref="C421:D421"/>
    <mergeCell ref="C422:D422"/>
    <mergeCell ref="C423:D423"/>
    <mergeCell ref="C424:D424"/>
    <mergeCell ref="C425:D425"/>
    <mergeCell ref="C414:D414"/>
    <mergeCell ref="C415:D415"/>
    <mergeCell ref="C416:D416"/>
    <mergeCell ref="C417:D417"/>
    <mergeCell ref="C418:D418"/>
    <mergeCell ref="C419:D419"/>
    <mergeCell ref="C408:D408"/>
    <mergeCell ref="C409:D409"/>
    <mergeCell ref="C410:D410"/>
    <mergeCell ref="C411:D411"/>
    <mergeCell ref="C412:D412"/>
    <mergeCell ref="C413:D413"/>
    <mergeCell ref="C402:D402"/>
    <mergeCell ref="C403:D403"/>
    <mergeCell ref="C404:D404"/>
    <mergeCell ref="C405:D405"/>
    <mergeCell ref="C406:D406"/>
    <mergeCell ref="C407:D407"/>
    <mergeCell ref="C396:D396"/>
    <mergeCell ref="C397:D397"/>
    <mergeCell ref="C398:D398"/>
    <mergeCell ref="C399:D399"/>
    <mergeCell ref="C400:D400"/>
    <mergeCell ref="C401:D401"/>
    <mergeCell ref="C390:D390"/>
    <mergeCell ref="C391:D391"/>
    <mergeCell ref="C392:D392"/>
    <mergeCell ref="C393:D393"/>
    <mergeCell ref="C394:D394"/>
    <mergeCell ref="C395:D395"/>
    <mergeCell ref="C384:D384"/>
    <mergeCell ref="C385:D385"/>
    <mergeCell ref="C386:D386"/>
    <mergeCell ref="C387:D387"/>
    <mergeCell ref="C388:D388"/>
    <mergeCell ref="C389:D389"/>
    <mergeCell ref="C378:D378"/>
    <mergeCell ref="C379:D379"/>
    <mergeCell ref="C380:D380"/>
    <mergeCell ref="C381:D381"/>
    <mergeCell ref="C382:D382"/>
    <mergeCell ref="C383:D383"/>
    <mergeCell ref="C372:D372"/>
    <mergeCell ref="C373:D373"/>
    <mergeCell ref="C374:D374"/>
    <mergeCell ref="C375:D375"/>
    <mergeCell ref="C376:D376"/>
    <mergeCell ref="C377:D377"/>
    <mergeCell ref="C366:D366"/>
    <mergeCell ref="C367:D367"/>
    <mergeCell ref="C368:D368"/>
    <mergeCell ref="C369:D369"/>
    <mergeCell ref="C370:D370"/>
    <mergeCell ref="C371:D371"/>
    <mergeCell ref="C360:D360"/>
    <mergeCell ref="C361:D361"/>
    <mergeCell ref="C362:D362"/>
    <mergeCell ref="C363:D363"/>
    <mergeCell ref="C364:D364"/>
    <mergeCell ref="C365:D365"/>
    <mergeCell ref="C354:D354"/>
    <mergeCell ref="C355:D355"/>
    <mergeCell ref="C356:D356"/>
    <mergeCell ref="C357:D357"/>
    <mergeCell ref="C358:D358"/>
    <mergeCell ref="C359:D359"/>
    <mergeCell ref="C348:D348"/>
    <mergeCell ref="C349:D349"/>
    <mergeCell ref="C350:D350"/>
    <mergeCell ref="C351:D351"/>
    <mergeCell ref="C352:D352"/>
    <mergeCell ref="C353:D353"/>
    <mergeCell ref="C342:D342"/>
    <mergeCell ref="C343:D343"/>
    <mergeCell ref="C344:D344"/>
    <mergeCell ref="C345:D345"/>
    <mergeCell ref="C346:D346"/>
    <mergeCell ref="C347:D347"/>
    <mergeCell ref="C336:D336"/>
    <mergeCell ref="C337:D337"/>
    <mergeCell ref="C338:D338"/>
    <mergeCell ref="C339:D339"/>
    <mergeCell ref="C340:D340"/>
    <mergeCell ref="C341:D341"/>
    <mergeCell ref="C330:D330"/>
    <mergeCell ref="C331:D331"/>
    <mergeCell ref="C332:D332"/>
    <mergeCell ref="C333:D333"/>
    <mergeCell ref="C334:D334"/>
    <mergeCell ref="C335:D335"/>
    <mergeCell ref="C324:D324"/>
    <mergeCell ref="C325:D325"/>
    <mergeCell ref="C326:D326"/>
    <mergeCell ref="C327:D327"/>
    <mergeCell ref="C328:D328"/>
    <mergeCell ref="C329:D329"/>
    <mergeCell ref="C318:D318"/>
    <mergeCell ref="C319:D319"/>
    <mergeCell ref="C320:D320"/>
    <mergeCell ref="C321:D321"/>
    <mergeCell ref="C322:D322"/>
    <mergeCell ref="C323:D323"/>
    <mergeCell ref="C312:D312"/>
    <mergeCell ref="C313:D313"/>
    <mergeCell ref="C314:D314"/>
    <mergeCell ref="C315:D315"/>
    <mergeCell ref="C316:D316"/>
    <mergeCell ref="C317:D317"/>
    <mergeCell ref="C306:D306"/>
    <mergeCell ref="C307:D307"/>
    <mergeCell ref="C308:D308"/>
    <mergeCell ref="C309:D309"/>
    <mergeCell ref="C310:D310"/>
    <mergeCell ref="C311:D311"/>
    <mergeCell ref="C300:D300"/>
    <mergeCell ref="C301:D301"/>
    <mergeCell ref="C302:D302"/>
    <mergeCell ref="C303:D303"/>
    <mergeCell ref="C304:D304"/>
    <mergeCell ref="C305:D305"/>
    <mergeCell ref="C294:D294"/>
    <mergeCell ref="C295:D295"/>
    <mergeCell ref="C296:D296"/>
    <mergeCell ref="C297:D297"/>
    <mergeCell ref="C298:D298"/>
    <mergeCell ref="C299:D299"/>
    <mergeCell ref="C288:D288"/>
    <mergeCell ref="C289:D289"/>
    <mergeCell ref="C290:D290"/>
    <mergeCell ref="C291:D291"/>
    <mergeCell ref="C292:D292"/>
    <mergeCell ref="C293:D293"/>
    <mergeCell ref="C282:D282"/>
    <mergeCell ref="C283:D283"/>
    <mergeCell ref="C284:D284"/>
    <mergeCell ref="C285:D285"/>
    <mergeCell ref="C286:D286"/>
    <mergeCell ref="C287:D287"/>
    <mergeCell ref="C276:D276"/>
    <mergeCell ref="C277:D277"/>
    <mergeCell ref="C278:D278"/>
    <mergeCell ref="C279:D279"/>
    <mergeCell ref="C280:D280"/>
    <mergeCell ref="C281:D281"/>
    <mergeCell ref="C270:D270"/>
    <mergeCell ref="C271:D271"/>
    <mergeCell ref="C272:D272"/>
    <mergeCell ref="C273:D273"/>
    <mergeCell ref="C274:D274"/>
    <mergeCell ref="C275:D275"/>
    <mergeCell ref="C264:D264"/>
    <mergeCell ref="C265:D265"/>
    <mergeCell ref="C266:D266"/>
    <mergeCell ref="C267:D267"/>
    <mergeCell ref="C268:D268"/>
    <mergeCell ref="C269:D269"/>
    <mergeCell ref="C258:D258"/>
    <mergeCell ref="C259:D259"/>
    <mergeCell ref="C260:D260"/>
    <mergeCell ref="C261:D261"/>
    <mergeCell ref="C262:D262"/>
    <mergeCell ref="C263:D263"/>
    <mergeCell ref="C252:D252"/>
    <mergeCell ref="C253:D253"/>
    <mergeCell ref="C254:D254"/>
    <mergeCell ref="C255:D255"/>
    <mergeCell ref="C256:D256"/>
    <mergeCell ref="C257:D257"/>
    <mergeCell ref="C246:D246"/>
    <mergeCell ref="C247:D247"/>
    <mergeCell ref="C248:D248"/>
    <mergeCell ref="C249:D249"/>
    <mergeCell ref="C250:D250"/>
    <mergeCell ref="C251:D251"/>
    <mergeCell ref="C240:D240"/>
    <mergeCell ref="C241:D241"/>
    <mergeCell ref="C242:D242"/>
    <mergeCell ref="C243:D243"/>
    <mergeCell ref="C244:D244"/>
    <mergeCell ref="C245:D245"/>
    <mergeCell ref="C234:D234"/>
    <mergeCell ref="C235:D235"/>
    <mergeCell ref="C236:D236"/>
    <mergeCell ref="C237:D237"/>
    <mergeCell ref="C238:D238"/>
    <mergeCell ref="C239:D239"/>
    <mergeCell ref="C228:D228"/>
    <mergeCell ref="C229:D229"/>
    <mergeCell ref="C230:D230"/>
    <mergeCell ref="C231:D231"/>
    <mergeCell ref="C232:D232"/>
    <mergeCell ref="C233:D233"/>
    <mergeCell ref="C222:D222"/>
    <mergeCell ref="C223:D223"/>
    <mergeCell ref="C224:D224"/>
    <mergeCell ref="C225:D225"/>
    <mergeCell ref="C226:D226"/>
    <mergeCell ref="C227:D227"/>
    <mergeCell ref="C216:D216"/>
    <mergeCell ref="C217:D217"/>
    <mergeCell ref="C218:D218"/>
    <mergeCell ref="C219:D219"/>
    <mergeCell ref="C220:D220"/>
    <mergeCell ref="C221:D221"/>
    <mergeCell ref="C210:D210"/>
    <mergeCell ref="C211:D211"/>
    <mergeCell ref="C212:D212"/>
    <mergeCell ref="C213:D213"/>
    <mergeCell ref="C214:D214"/>
    <mergeCell ref="C215:D215"/>
    <mergeCell ref="C204:D204"/>
    <mergeCell ref="C205:D205"/>
    <mergeCell ref="C206:D206"/>
    <mergeCell ref="C207:D207"/>
    <mergeCell ref="C208:D208"/>
    <mergeCell ref="C209:D209"/>
    <mergeCell ref="C198:D198"/>
    <mergeCell ref="C199:D199"/>
    <mergeCell ref="C200:D200"/>
    <mergeCell ref="C201:D201"/>
    <mergeCell ref="C202:D202"/>
    <mergeCell ref="C203:D203"/>
    <mergeCell ref="C192:D192"/>
    <mergeCell ref="C193:D193"/>
    <mergeCell ref="C194:D194"/>
    <mergeCell ref="C195:D195"/>
    <mergeCell ref="C196:D196"/>
    <mergeCell ref="C197:D197"/>
    <mergeCell ref="C186:D186"/>
    <mergeCell ref="C187:D187"/>
    <mergeCell ref="C188:D188"/>
    <mergeCell ref="C189:D189"/>
    <mergeCell ref="C190:D190"/>
    <mergeCell ref="C191:D191"/>
    <mergeCell ref="C180:D180"/>
    <mergeCell ref="C181:D181"/>
    <mergeCell ref="C182:D182"/>
    <mergeCell ref="C183:D183"/>
    <mergeCell ref="C184:D184"/>
    <mergeCell ref="C185:D185"/>
    <mergeCell ref="C174:D174"/>
    <mergeCell ref="C175:D175"/>
    <mergeCell ref="C176:D176"/>
    <mergeCell ref="C177:D177"/>
    <mergeCell ref="C178:D178"/>
    <mergeCell ref="C179:D179"/>
    <mergeCell ref="C168:D168"/>
    <mergeCell ref="C169:D169"/>
    <mergeCell ref="C170:D170"/>
    <mergeCell ref="C171:D171"/>
    <mergeCell ref="C172:D172"/>
    <mergeCell ref="C173:D173"/>
    <mergeCell ref="C162:D162"/>
    <mergeCell ref="C163:D163"/>
    <mergeCell ref="C164:D164"/>
    <mergeCell ref="C165:D165"/>
    <mergeCell ref="C166:D166"/>
    <mergeCell ref="C167:D167"/>
    <mergeCell ref="C156:D156"/>
    <mergeCell ref="C157:D157"/>
    <mergeCell ref="C158:D158"/>
    <mergeCell ref="C159:D159"/>
    <mergeCell ref="C160:D160"/>
    <mergeCell ref="C161:D161"/>
    <mergeCell ref="C150:D150"/>
    <mergeCell ref="C151:D151"/>
    <mergeCell ref="C152:D152"/>
    <mergeCell ref="C153:D153"/>
    <mergeCell ref="C154:D154"/>
    <mergeCell ref="C155:D155"/>
    <mergeCell ref="C144:D144"/>
    <mergeCell ref="C145:D145"/>
    <mergeCell ref="C146:D146"/>
    <mergeCell ref="C147:D147"/>
    <mergeCell ref="C148:D148"/>
    <mergeCell ref="C149:D149"/>
    <mergeCell ref="C138:D138"/>
    <mergeCell ref="C139:D139"/>
    <mergeCell ref="C140:D140"/>
    <mergeCell ref="C141:D141"/>
    <mergeCell ref="C142:D142"/>
    <mergeCell ref="C143:D143"/>
    <mergeCell ref="C132:D132"/>
    <mergeCell ref="C133:D133"/>
    <mergeCell ref="C134:D134"/>
    <mergeCell ref="C135:D135"/>
    <mergeCell ref="C136:D136"/>
    <mergeCell ref="C137:D137"/>
    <mergeCell ref="C126:D126"/>
    <mergeCell ref="C127:D127"/>
    <mergeCell ref="C128:D128"/>
    <mergeCell ref="C129:D129"/>
    <mergeCell ref="C130:D130"/>
    <mergeCell ref="C131:D131"/>
    <mergeCell ref="C120:D120"/>
    <mergeCell ref="C121:D121"/>
    <mergeCell ref="C122:D122"/>
    <mergeCell ref="C123:D123"/>
    <mergeCell ref="C124:D124"/>
    <mergeCell ref="C125:D125"/>
    <mergeCell ref="C114:D114"/>
    <mergeCell ref="C115:D115"/>
    <mergeCell ref="C116:D116"/>
    <mergeCell ref="C117:D117"/>
    <mergeCell ref="C118:D118"/>
    <mergeCell ref="C119:D119"/>
    <mergeCell ref="C108:D108"/>
    <mergeCell ref="C109:D109"/>
    <mergeCell ref="C110:D110"/>
    <mergeCell ref="C111:D111"/>
    <mergeCell ref="C112:D112"/>
    <mergeCell ref="C113:D113"/>
    <mergeCell ref="C102:D102"/>
    <mergeCell ref="C103:D103"/>
    <mergeCell ref="C104:D104"/>
    <mergeCell ref="C105:D105"/>
    <mergeCell ref="C106:D106"/>
    <mergeCell ref="C107:D107"/>
    <mergeCell ref="C96:D96"/>
    <mergeCell ref="C97:D97"/>
    <mergeCell ref="C98:D98"/>
    <mergeCell ref="C99:D99"/>
    <mergeCell ref="C100:D100"/>
    <mergeCell ref="C101:D101"/>
    <mergeCell ref="C90:D90"/>
    <mergeCell ref="C91:D91"/>
    <mergeCell ref="C92:D92"/>
    <mergeCell ref="C93:D93"/>
    <mergeCell ref="C94:D94"/>
    <mergeCell ref="C95:D95"/>
    <mergeCell ref="C84:D84"/>
    <mergeCell ref="C85:D85"/>
    <mergeCell ref="C86:D86"/>
    <mergeCell ref="C87:D87"/>
    <mergeCell ref="C88:D88"/>
    <mergeCell ref="C89:D89"/>
    <mergeCell ref="C78:D78"/>
    <mergeCell ref="C79:D79"/>
    <mergeCell ref="C80:D80"/>
    <mergeCell ref="C81:D81"/>
    <mergeCell ref="C82:D82"/>
    <mergeCell ref="C83:D83"/>
    <mergeCell ref="C72:D72"/>
    <mergeCell ref="C73:D73"/>
    <mergeCell ref="C74:D74"/>
    <mergeCell ref="C75:D75"/>
    <mergeCell ref="C76:D76"/>
    <mergeCell ref="C77:D77"/>
    <mergeCell ref="C66:D66"/>
    <mergeCell ref="C67:D67"/>
    <mergeCell ref="C68:D68"/>
    <mergeCell ref="C69:D69"/>
    <mergeCell ref="C70:D70"/>
    <mergeCell ref="C71:D71"/>
    <mergeCell ref="C60:D60"/>
    <mergeCell ref="C61:D61"/>
    <mergeCell ref="C62:D62"/>
    <mergeCell ref="C63:D63"/>
    <mergeCell ref="C64:D64"/>
    <mergeCell ref="C65:D65"/>
    <mergeCell ref="C54:D54"/>
    <mergeCell ref="C55:D55"/>
    <mergeCell ref="C56:D56"/>
    <mergeCell ref="C57:D57"/>
    <mergeCell ref="C58:D58"/>
    <mergeCell ref="C59:D59"/>
    <mergeCell ref="C48:D48"/>
    <mergeCell ref="C49:D49"/>
    <mergeCell ref="C50:D50"/>
    <mergeCell ref="C51:D51"/>
    <mergeCell ref="C52:D52"/>
    <mergeCell ref="C53:D53"/>
    <mergeCell ref="C42:D42"/>
    <mergeCell ref="C43:D43"/>
    <mergeCell ref="C44:D44"/>
    <mergeCell ref="C45:D45"/>
    <mergeCell ref="C46:D46"/>
    <mergeCell ref="C47:D47"/>
    <mergeCell ref="C36:D36"/>
    <mergeCell ref="C37:D37"/>
    <mergeCell ref="C38:D38"/>
    <mergeCell ref="C39:D39"/>
    <mergeCell ref="C40:D40"/>
    <mergeCell ref="C41:D41"/>
    <mergeCell ref="C30:D30"/>
    <mergeCell ref="C31:D31"/>
    <mergeCell ref="C32:D32"/>
    <mergeCell ref="C33:D33"/>
    <mergeCell ref="C34:D34"/>
    <mergeCell ref="C35:D35"/>
    <mergeCell ref="C24:D24"/>
    <mergeCell ref="C25:D25"/>
    <mergeCell ref="C26:D26"/>
    <mergeCell ref="C27:D27"/>
    <mergeCell ref="C28:D28"/>
    <mergeCell ref="C29:D29"/>
    <mergeCell ref="C20:D21"/>
    <mergeCell ref="E20:E21"/>
    <mergeCell ref="C22:D22"/>
    <mergeCell ref="C23:D23"/>
    <mergeCell ref="B13:F13"/>
    <mergeCell ref="B14:F14"/>
    <mergeCell ref="B15:F15"/>
    <mergeCell ref="B17:B21"/>
    <mergeCell ref="C17:E19"/>
    <mergeCell ref="G17:I17"/>
    <mergeCell ref="G11:I11"/>
    <mergeCell ref="F17:F18"/>
    <mergeCell ref="B11:F12"/>
  </mergeCells>
  <phoneticPr fontId="2" type="noConversion"/>
  <conditionalFormatting sqref="H7:H8">
    <cfRule type="expression" dxfId="29" priority="2">
      <formula>NOT(OR(#REF!="산정방법 1",#REF!="산정방법 1+산정방법 2"))</formula>
    </cfRule>
  </conditionalFormatting>
  <conditionalFormatting sqref="J5">
    <cfRule type="expression" dxfId="28" priority="1">
      <formula>NOT(OR(#REF!="산정방법 2",#REF!="산정방법 1+산정방법 2"))</formula>
    </cfRule>
  </conditionalFormatting>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sheetPr>
  <dimension ref="B2:AI29"/>
  <sheetViews>
    <sheetView showGridLines="0" zoomScale="70" zoomScaleNormal="70" workbookViewId="0">
      <selection activeCell="A2" sqref="A2"/>
    </sheetView>
  </sheetViews>
  <sheetFormatPr defaultColWidth="9" defaultRowHeight="14"/>
  <cols>
    <col min="1" max="1" width="9" style="9"/>
    <col min="2" max="2" width="15.453125" style="9" customWidth="1"/>
    <col min="3" max="4" width="8.7265625" style="9" customWidth="1"/>
    <col min="5" max="5" width="21.7265625" style="9" customWidth="1"/>
    <col min="6" max="6" width="39.6328125" style="9" customWidth="1"/>
    <col min="7" max="9" width="14.7265625" style="9" customWidth="1"/>
    <col min="10" max="11" width="9" style="9"/>
    <col min="12" max="13" width="9" style="9" customWidth="1"/>
    <col min="14" max="14" width="15.36328125" style="9" customWidth="1"/>
    <col min="15" max="16" width="8.7265625" style="9" customWidth="1"/>
    <col min="17" max="17" width="11.36328125" style="9" customWidth="1"/>
    <col min="18" max="18" width="23.7265625" style="9" customWidth="1"/>
    <col min="19" max="21" width="14.7265625" style="9" customWidth="1"/>
    <col min="22" max="25" width="9" style="9"/>
    <col min="26" max="26" width="13.6328125" style="9" customWidth="1"/>
    <col min="27" max="28" width="8.7265625" style="9" customWidth="1"/>
    <col min="29" max="29" width="11.36328125" style="9" customWidth="1"/>
    <col min="30" max="30" width="23.7265625" style="9" customWidth="1"/>
    <col min="31" max="33" width="14.7265625" style="9" customWidth="1"/>
    <col min="34" max="16384" width="9" style="9"/>
  </cols>
  <sheetData>
    <row r="2" spans="2:35" ht="25.5">
      <c r="B2" s="8" t="s">
        <v>114</v>
      </c>
    </row>
    <row r="3" spans="2:35">
      <c r="B3" s="24" t="s">
        <v>265</v>
      </c>
      <c r="C3" s="219" t="s">
        <v>174</v>
      </c>
      <c r="D3" s="162"/>
    </row>
    <row r="4" spans="2:35" ht="15.5">
      <c r="B4" s="12" t="s">
        <v>44</v>
      </c>
      <c r="C4" s="163">
        <f>MIN(H10,T10)</f>
        <v>1051.2085632012077</v>
      </c>
      <c r="D4" s="164"/>
    </row>
    <row r="6" spans="2:35" ht="26" thickBot="1">
      <c r="B6" s="8" t="s">
        <v>115</v>
      </c>
      <c r="N6" s="8" t="s">
        <v>116</v>
      </c>
      <c r="Z6" s="101" t="s">
        <v>199</v>
      </c>
    </row>
    <row r="7" spans="2:35" ht="44.25" customHeight="1" thickBot="1">
      <c r="B7" s="156"/>
      <c r="C7" s="157"/>
      <c r="D7" s="157"/>
      <c r="E7" s="157"/>
      <c r="F7" s="157"/>
      <c r="G7" s="157"/>
      <c r="H7" s="157"/>
      <c r="I7" s="157"/>
      <c r="J7" s="157"/>
      <c r="K7" s="158"/>
      <c r="N7" s="156"/>
      <c r="O7" s="157"/>
      <c r="P7" s="157"/>
      <c r="Q7" s="157"/>
      <c r="R7" s="157"/>
      <c r="S7" s="157"/>
      <c r="T7" s="157"/>
      <c r="U7" s="157"/>
      <c r="V7" s="157"/>
      <c r="W7" s="158"/>
      <c r="Z7" s="156"/>
      <c r="AA7" s="157"/>
      <c r="AB7" s="157"/>
      <c r="AC7" s="157"/>
      <c r="AD7" s="157"/>
      <c r="AE7" s="157"/>
      <c r="AF7" s="157"/>
      <c r="AG7" s="157"/>
      <c r="AH7" s="157"/>
      <c r="AI7" s="158"/>
    </row>
    <row r="8" spans="2:35">
      <c r="B8" s="10"/>
      <c r="N8" s="10"/>
      <c r="Z8" s="225" t="s">
        <v>176</v>
      </c>
      <c r="AA8" s="225"/>
      <c r="AB8" s="225"/>
      <c r="AC8" s="225"/>
      <c r="AD8" s="225"/>
      <c r="AE8" s="225"/>
      <c r="AF8" s="225"/>
      <c r="AG8" s="225"/>
      <c r="AH8" s="225"/>
      <c r="AI8" s="225"/>
    </row>
    <row r="9" spans="2:35">
      <c r="B9" s="103" t="s">
        <v>171</v>
      </c>
      <c r="C9" s="219" t="s">
        <v>172</v>
      </c>
      <c r="D9" s="162"/>
      <c r="E9" s="162"/>
      <c r="F9" s="162"/>
      <c r="G9" s="104" t="s">
        <v>173</v>
      </c>
      <c r="H9" s="162" t="s">
        <v>174</v>
      </c>
      <c r="I9" s="162"/>
      <c r="J9" s="219" t="s">
        <v>21</v>
      </c>
      <c r="K9" s="162"/>
      <c r="N9" s="103" t="s">
        <v>171</v>
      </c>
      <c r="O9" s="219" t="s">
        <v>172</v>
      </c>
      <c r="P9" s="162"/>
      <c r="Q9" s="162"/>
      <c r="R9" s="162"/>
      <c r="S9" s="104" t="s">
        <v>173</v>
      </c>
      <c r="T9" s="162" t="s">
        <v>174</v>
      </c>
      <c r="U9" s="162"/>
      <c r="V9" s="219" t="s">
        <v>21</v>
      </c>
      <c r="W9" s="162"/>
      <c r="Z9" s="103" t="s">
        <v>171</v>
      </c>
      <c r="AA9" s="219" t="s">
        <v>172</v>
      </c>
      <c r="AB9" s="162"/>
      <c r="AC9" s="162"/>
      <c r="AD9" s="162"/>
      <c r="AE9" s="104" t="s">
        <v>173</v>
      </c>
      <c r="AF9" s="162" t="s">
        <v>174</v>
      </c>
      <c r="AG9" s="162"/>
      <c r="AH9" s="219" t="s">
        <v>21</v>
      </c>
      <c r="AI9" s="162"/>
    </row>
    <row r="10" spans="2:35" ht="35.25" customHeight="1">
      <c r="B10" s="11" t="s">
        <v>117</v>
      </c>
      <c r="C10" s="190" t="s">
        <v>266</v>
      </c>
      <c r="D10" s="149"/>
      <c r="E10" s="149"/>
      <c r="F10" s="150"/>
      <c r="G10" s="25" t="s">
        <v>249</v>
      </c>
      <c r="H10" s="163">
        <f>H11*(1-H12)</f>
        <v>1112.9688804686771</v>
      </c>
      <c r="I10" s="164"/>
      <c r="J10" s="165"/>
      <c r="K10" s="165"/>
      <c r="N10" s="11" t="s">
        <v>118</v>
      </c>
      <c r="O10" s="148" t="s">
        <v>269</v>
      </c>
      <c r="P10" s="149"/>
      <c r="Q10" s="149"/>
      <c r="R10" s="150"/>
      <c r="S10" s="25" t="s">
        <v>249</v>
      </c>
      <c r="T10" s="163">
        <f>T11-(T11-T12)*T13</f>
        <v>1051.2085632012077</v>
      </c>
      <c r="U10" s="164"/>
      <c r="V10" s="165"/>
      <c r="W10" s="165"/>
      <c r="Z10" s="11" t="s">
        <v>119</v>
      </c>
      <c r="AA10" s="190" t="s">
        <v>271</v>
      </c>
      <c r="AB10" s="149"/>
      <c r="AC10" s="149"/>
      <c r="AD10" s="150"/>
      <c r="AE10" s="25" t="s">
        <v>249</v>
      </c>
      <c r="AF10" s="163">
        <f>$H$11*(1-AF11)</f>
        <v>1035.9445764990135</v>
      </c>
      <c r="AG10" s="164"/>
      <c r="AH10" s="165"/>
      <c r="AI10" s="165"/>
    </row>
    <row r="11" spans="2:35" ht="36.75" customHeight="1">
      <c r="B11" s="11" t="s">
        <v>120</v>
      </c>
      <c r="C11" s="190" t="s">
        <v>267</v>
      </c>
      <c r="D11" s="149"/>
      <c r="E11" s="149"/>
      <c r="F11" s="150"/>
      <c r="G11" s="25" t="s">
        <v>249</v>
      </c>
      <c r="H11" s="166">
        <f>BEy!H6</f>
        <v>1163.9826702236107</v>
      </c>
      <c r="I11" s="167"/>
      <c r="J11" s="165"/>
      <c r="K11" s="165"/>
      <c r="N11" s="11" t="s">
        <v>120</v>
      </c>
      <c r="O11" s="190" t="s">
        <v>267</v>
      </c>
      <c r="P11" s="149"/>
      <c r="Q11" s="149"/>
      <c r="R11" s="150"/>
      <c r="S11" s="25" t="s">
        <v>249</v>
      </c>
      <c r="T11" s="166">
        <f>BEy!H6</f>
        <v>1163.9826702236107</v>
      </c>
      <c r="U11" s="167"/>
      <c r="V11" s="165"/>
      <c r="W11" s="165"/>
      <c r="Z11" s="12" t="s">
        <v>32</v>
      </c>
      <c r="AA11" s="190" t="s">
        <v>272</v>
      </c>
      <c r="AB11" s="149"/>
      <c r="AC11" s="149"/>
      <c r="AD11" s="150"/>
      <c r="AE11" s="25" t="s">
        <v>36</v>
      </c>
      <c r="AF11" s="223">
        <f>IF($C$4=$H$10,$H$12,$T$13)+1%</f>
        <v>0.11</v>
      </c>
      <c r="AG11" s="221"/>
      <c r="AH11" s="170"/>
      <c r="AI11" s="171"/>
    </row>
    <row r="12" spans="2:35" ht="44.25" customHeight="1">
      <c r="B12" s="11" t="s">
        <v>121</v>
      </c>
      <c r="C12" s="192" t="s">
        <v>268</v>
      </c>
      <c r="D12" s="193"/>
      <c r="E12" s="193"/>
      <c r="F12" s="194"/>
      <c r="G12" s="25" t="s">
        <v>33</v>
      </c>
      <c r="H12" s="220">
        <f>parameter!E40</f>
        <v>4.3826932358995874E-2</v>
      </c>
      <c r="I12" s="224"/>
      <c r="J12" s="170"/>
      <c r="K12" s="171"/>
      <c r="N12" s="12" t="s">
        <v>122</v>
      </c>
      <c r="O12" s="190" t="s">
        <v>270</v>
      </c>
      <c r="P12" s="149"/>
      <c r="Q12" s="149"/>
      <c r="R12" s="150"/>
      <c r="S12" s="25" t="s">
        <v>249</v>
      </c>
      <c r="T12" s="163">
        <f>AEy!H6</f>
        <v>36.241599999578838</v>
      </c>
      <c r="U12" s="164"/>
      <c r="V12" s="170"/>
      <c r="W12" s="171"/>
    </row>
    <row r="13" spans="2:35" ht="15.5">
      <c r="N13" s="12" t="s">
        <v>32</v>
      </c>
      <c r="O13" s="190" t="s">
        <v>262</v>
      </c>
      <c r="P13" s="149"/>
      <c r="Q13" s="149"/>
      <c r="R13" s="150"/>
      <c r="S13" s="25" t="s">
        <v>36</v>
      </c>
      <c r="T13" s="176">
        <v>0.1</v>
      </c>
      <c r="U13" s="177"/>
      <c r="V13" s="170"/>
      <c r="W13" s="171"/>
    </row>
    <row r="14" spans="2:35">
      <c r="Z14" s="222" t="s">
        <v>177</v>
      </c>
      <c r="AA14" s="222"/>
      <c r="AB14" s="222"/>
      <c r="AC14" s="222"/>
      <c r="AD14" s="222"/>
      <c r="AE14" s="222"/>
      <c r="AF14" s="222"/>
      <c r="AG14" s="222"/>
      <c r="AH14" s="222"/>
      <c r="AI14" s="222"/>
    </row>
    <row r="15" spans="2:35">
      <c r="Z15" s="103" t="s">
        <v>171</v>
      </c>
      <c r="AA15" s="219" t="s">
        <v>172</v>
      </c>
      <c r="AB15" s="162"/>
      <c r="AC15" s="162"/>
      <c r="AD15" s="162"/>
      <c r="AE15" s="104" t="s">
        <v>173</v>
      </c>
      <c r="AF15" s="162" t="s">
        <v>174</v>
      </c>
      <c r="AG15" s="162"/>
      <c r="AH15" s="219" t="s">
        <v>21</v>
      </c>
      <c r="AI15" s="162"/>
    </row>
    <row r="16" spans="2:35" ht="37.5" customHeight="1">
      <c r="Z16" s="11" t="s">
        <v>119</v>
      </c>
      <c r="AA16" s="190" t="s">
        <v>271</v>
      </c>
      <c r="AB16" s="149"/>
      <c r="AC16" s="149"/>
      <c r="AD16" s="150"/>
      <c r="AE16" s="25" t="s">
        <v>249</v>
      </c>
      <c r="AF16" s="163">
        <f>$H$11*(1-AF17)</f>
        <v>1024.3047497967775</v>
      </c>
      <c r="AG16" s="164"/>
      <c r="AH16" s="165"/>
      <c r="AI16" s="165"/>
    </row>
    <row r="17" spans="26:35" ht="15.75" customHeight="1">
      <c r="Z17" s="12" t="s">
        <v>32</v>
      </c>
      <c r="AA17" s="190" t="s">
        <v>272</v>
      </c>
      <c r="AB17" s="149"/>
      <c r="AC17" s="149"/>
      <c r="AD17" s="150"/>
      <c r="AE17" s="25" t="s">
        <v>36</v>
      </c>
      <c r="AF17" s="220">
        <f>AF11+1%</f>
        <v>0.12</v>
      </c>
      <c r="AG17" s="221"/>
      <c r="AH17" s="170"/>
      <c r="AI17" s="171"/>
    </row>
    <row r="20" spans="26:35">
      <c r="Z20" s="222" t="s">
        <v>178</v>
      </c>
      <c r="AA20" s="222"/>
      <c r="AB20" s="222"/>
      <c r="AC20" s="222"/>
      <c r="AD20" s="222"/>
      <c r="AE20" s="222"/>
      <c r="AF20" s="222"/>
      <c r="AG20" s="222"/>
      <c r="AH20" s="222"/>
      <c r="AI20" s="222"/>
    </row>
    <row r="21" spans="26:35">
      <c r="Z21" s="103" t="s">
        <v>171</v>
      </c>
      <c r="AA21" s="219" t="s">
        <v>172</v>
      </c>
      <c r="AB21" s="162"/>
      <c r="AC21" s="162"/>
      <c r="AD21" s="162"/>
      <c r="AE21" s="104" t="s">
        <v>173</v>
      </c>
      <c r="AF21" s="162" t="s">
        <v>174</v>
      </c>
      <c r="AG21" s="162"/>
      <c r="AH21" s="219" t="s">
        <v>21</v>
      </c>
      <c r="AI21" s="162"/>
    </row>
    <row r="22" spans="26:35" ht="37.5" customHeight="1">
      <c r="Z22" s="11" t="s">
        <v>119</v>
      </c>
      <c r="AA22" s="190" t="s">
        <v>271</v>
      </c>
      <c r="AB22" s="149"/>
      <c r="AC22" s="149"/>
      <c r="AD22" s="150"/>
      <c r="AE22" s="25" t="s">
        <v>249</v>
      </c>
      <c r="AF22" s="163">
        <f>$H$11*(1-AF23)</f>
        <v>1012.6649230945413</v>
      </c>
      <c r="AG22" s="164"/>
      <c r="AH22" s="165"/>
      <c r="AI22" s="165"/>
    </row>
    <row r="23" spans="26:35" ht="15.75" customHeight="1">
      <c r="Z23" s="12" t="s">
        <v>32</v>
      </c>
      <c r="AA23" s="190" t="s">
        <v>272</v>
      </c>
      <c r="AB23" s="149"/>
      <c r="AC23" s="149"/>
      <c r="AD23" s="150"/>
      <c r="AE23" s="25" t="s">
        <v>36</v>
      </c>
      <c r="AF23" s="220">
        <f>AF17+1%</f>
        <v>0.13</v>
      </c>
      <c r="AG23" s="221"/>
      <c r="AH23" s="170"/>
      <c r="AI23" s="171"/>
    </row>
    <row r="26" spans="26:35">
      <c r="Z26" s="222" t="s">
        <v>164</v>
      </c>
      <c r="AA26" s="222"/>
      <c r="AB26" s="222"/>
      <c r="AC26" s="222"/>
      <c r="AD26" s="222"/>
      <c r="AE26" s="222"/>
      <c r="AF26" s="222"/>
      <c r="AG26" s="222"/>
      <c r="AH26" s="222"/>
      <c r="AI26" s="222"/>
    </row>
    <row r="27" spans="26:35">
      <c r="Z27" s="103" t="s">
        <v>171</v>
      </c>
      <c r="AA27" s="219" t="s">
        <v>172</v>
      </c>
      <c r="AB27" s="162"/>
      <c r="AC27" s="162"/>
      <c r="AD27" s="162"/>
      <c r="AE27" s="104" t="s">
        <v>173</v>
      </c>
      <c r="AF27" s="162" t="s">
        <v>174</v>
      </c>
      <c r="AG27" s="162"/>
      <c r="AH27" s="219" t="s">
        <v>21</v>
      </c>
      <c r="AI27" s="162"/>
    </row>
    <row r="28" spans="26:35" ht="37.5" customHeight="1">
      <c r="Z28" s="11" t="s">
        <v>119</v>
      </c>
      <c r="AA28" s="190" t="s">
        <v>271</v>
      </c>
      <c r="AB28" s="149"/>
      <c r="AC28" s="149"/>
      <c r="AD28" s="150"/>
      <c r="AE28" s="25" t="s">
        <v>249</v>
      </c>
      <c r="AF28" s="163">
        <f>$H$11*(1-AF29)</f>
        <v>1001.0250963923053</v>
      </c>
      <c r="AG28" s="164"/>
      <c r="AH28" s="165"/>
      <c r="AI28" s="165"/>
    </row>
    <row r="29" spans="26:35" ht="15.75" customHeight="1">
      <c r="Z29" s="12" t="s">
        <v>32</v>
      </c>
      <c r="AA29" s="190" t="s">
        <v>272</v>
      </c>
      <c r="AB29" s="149"/>
      <c r="AC29" s="149"/>
      <c r="AD29" s="150"/>
      <c r="AE29" s="25" t="s">
        <v>36</v>
      </c>
      <c r="AF29" s="220">
        <f>AF23+1%</f>
        <v>0.14000000000000001</v>
      </c>
      <c r="AG29" s="221"/>
      <c r="AH29" s="170"/>
      <c r="AI29" s="171"/>
    </row>
  </sheetData>
  <mergeCells count="72">
    <mergeCell ref="Z26:AI26"/>
    <mergeCell ref="C3:D3"/>
    <mergeCell ref="C4:D4"/>
    <mergeCell ref="O11:R11"/>
    <mergeCell ref="T11:U11"/>
    <mergeCell ref="V11:W11"/>
    <mergeCell ref="C11:F11"/>
    <mergeCell ref="H11:I11"/>
    <mergeCell ref="J11:K11"/>
    <mergeCell ref="Z7:AI7"/>
    <mergeCell ref="AA9:AD9"/>
    <mergeCell ref="AF9:AG9"/>
    <mergeCell ref="AH9:AI9"/>
    <mergeCell ref="AA10:AD10"/>
    <mergeCell ref="AF10:AG10"/>
    <mergeCell ref="AH10:AI10"/>
    <mergeCell ref="Z8:AI8"/>
    <mergeCell ref="O12:R12"/>
    <mergeCell ref="T12:U12"/>
    <mergeCell ref="V12:W12"/>
    <mergeCell ref="N7:W7"/>
    <mergeCell ref="O9:R9"/>
    <mergeCell ref="T9:U9"/>
    <mergeCell ref="V9:W9"/>
    <mergeCell ref="O10:R10"/>
    <mergeCell ref="T10:U10"/>
    <mergeCell ref="V10:W10"/>
    <mergeCell ref="AH11:AI11"/>
    <mergeCell ref="C12:F12"/>
    <mergeCell ref="H12:I12"/>
    <mergeCell ref="J12:K12"/>
    <mergeCell ref="B7:K7"/>
    <mergeCell ref="C9:F9"/>
    <mergeCell ref="H9:I9"/>
    <mergeCell ref="J9:K9"/>
    <mergeCell ref="C10:F10"/>
    <mergeCell ref="H10:I10"/>
    <mergeCell ref="J10:K10"/>
    <mergeCell ref="O13:R13"/>
    <mergeCell ref="T13:U13"/>
    <mergeCell ref="V13:W13"/>
    <mergeCell ref="AA11:AD11"/>
    <mergeCell ref="AF11:AG11"/>
    <mergeCell ref="Z14:AI14"/>
    <mergeCell ref="AA17:AD17"/>
    <mergeCell ref="AF17:AG17"/>
    <mergeCell ref="AH17:AI17"/>
    <mergeCell ref="AA21:AD21"/>
    <mergeCell ref="AF21:AG21"/>
    <mergeCell ref="AH21:AI21"/>
    <mergeCell ref="Z20:AI20"/>
    <mergeCell ref="AA15:AD15"/>
    <mergeCell ref="AF15:AG15"/>
    <mergeCell ref="AH15:AI15"/>
    <mergeCell ref="AA16:AD16"/>
    <mergeCell ref="AF16:AG16"/>
    <mergeCell ref="AH16:AI16"/>
    <mergeCell ref="AA22:AD22"/>
    <mergeCell ref="AF22:AG22"/>
    <mergeCell ref="AH22:AI22"/>
    <mergeCell ref="AA23:AD23"/>
    <mergeCell ref="AF23:AG23"/>
    <mergeCell ref="AH23:AI23"/>
    <mergeCell ref="AA29:AD29"/>
    <mergeCell ref="AF29:AG29"/>
    <mergeCell ref="AH29:AI29"/>
    <mergeCell ref="AA27:AD27"/>
    <mergeCell ref="AF27:AG27"/>
    <mergeCell ref="AH27:AI27"/>
    <mergeCell ref="AA28:AD28"/>
    <mergeCell ref="AF28:AG28"/>
    <mergeCell ref="AH28:AI28"/>
  </mergeCells>
  <phoneticPr fontId="2" type="noConversion"/>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25" id="{37A012E6-71AF-4419-B28D-A06A4EAB6FA9}">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H11:H12</xm:sqref>
        </x14:conditionalFormatting>
        <x14:conditionalFormatting xmlns:xm="http://schemas.microsoft.com/office/excel/2006/main">
          <x14:cfRule type="expression" priority="23" id="{E9E72C4C-7ED6-4285-91A3-9B054A37AEFC}">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T11:T12 AF11</xm:sqref>
        </x14:conditionalFormatting>
        <x14:conditionalFormatting xmlns:xm="http://schemas.microsoft.com/office/excel/2006/main">
          <x14:cfRule type="expression" priority="19" id="{D444B8B3-1366-4158-943F-8743EAAE7EAA}">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T13</xm:sqref>
        </x14:conditionalFormatting>
        <x14:conditionalFormatting xmlns:xm="http://schemas.microsoft.com/office/excel/2006/main">
          <x14:cfRule type="expression" priority="10" id="{AA6796D0-02EE-41D6-99D7-68435F19CB7B}">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AF17</xm:sqref>
        </x14:conditionalFormatting>
        <x14:conditionalFormatting xmlns:xm="http://schemas.microsoft.com/office/excel/2006/main">
          <x14:cfRule type="expression" priority="7" id="{C37A5D6F-EE70-433E-BA23-A1E745B5C959}">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AF29</xm:sqref>
        </x14:conditionalFormatting>
        <x14:conditionalFormatting xmlns:xm="http://schemas.microsoft.com/office/excel/2006/main">
          <x14:cfRule type="expression" priority="8" id="{EE993ABD-FC4D-42B4-AEFF-B2F6728E4967}">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AF23</xm:sqref>
        </x14:conditionalFormatting>
        <x14:conditionalFormatting xmlns:xm="http://schemas.microsoft.com/office/excel/2006/main">
          <x14:cfRule type="expression" priority="6" id="{679F2BE2-921D-4203-9D64-343B44CF4CDF}">
            <xm:f>NOT(OR(BEy!#REF!="산정방법 2",BEy!#REF!="산정방법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J9</xm:sqref>
        </x14:conditionalFormatting>
        <x14:conditionalFormatting xmlns:xm="http://schemas.microsoft.com/office/excel/2006/main">
          <x14:cfRule type="expression" priority="5" id="{9387ABAD-A727-49CC-B7C2-462A37DE91CB}">
            <xm:f>NOT(OR(BEy!#REF!="산정방법 2",BEy!#REF!="산정방법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V9</xm:sqref>
        </x14:conditionalFormatting>
        <x14:conditionalFormatting xmlns:xm="http://schemas.microsoft.com/office/excel/2006/main">
          <x14:cfRule type="expression" priority="4" id="{776398D5-5A90-418E-BFA5-04C914FE7F69}">
            <xm:f>NOT(OR(BEy!#REF!="산정방법 2",BEy!#REF!="산정방법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AH9</xm:sqref>
        </x14:conditionalFormatting>
        <x14:conditionalFormatting xmlns:xm="http://schemas.microsoft.com/office/excel/2006/main">
          <x14:cfRule type="expression" priority="3" id="{43E28894-6FC4-4EB0-9D93-4BE6B1AE1048}">
            <xm:f>NOT(OR(BEy!#REF!="산정방법 2",BEy!#REF!="산정방법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AH15</xm:sqref>
        </x14:conditionalFormatting>
        <x14:conditionalFormatting xmlns:xm="http://schemas.microsoft.com/office/excel/2006/main">
          <x14:cfRule type="expression" priority="2" id="{63420FC6-30A8-4B72-B68F-757D2DFE7CBF}">
            <xm:f>NOT(OR(BEy!#REF!="산정방법 2",BEy!#REF!="산정방법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AH21</xm:sqref>
        </x14:conditionalFormatting>
        <x14:conditionalFormatting xmlns:xm="http://schemas.microsoft.com/office/excel/2006/main">
          <x14:cfRule type="expression" priority="1" id="{BAA8BC4C-04DD-4D02-8393-ED16CCC9482A}">
            <xm:f>NOT(OR(BEy!#REF!="산정방법 2",BEy!#REF!="산정방법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AH27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B2:K11"/>
  <sheetViews>
    <sheetView showGridLines="0" zoomScaleNormal="100" workbookViewId="0">
      <selection activeCell="H18" sqref="H18"/>
    </sheetView>
  </sheetViews>
  <sheetFormatPr defaultColWidth="9" defaultRowHeight="14"/>
  <cols>
    <col min="1" max="1" width="9" style="9"/>
    <col min="2" max="2" width="12.26953125" style="9" customWidth="1"/>
    <col min="3" max="4" width="8.7265625" style="9" customWidth="1"/>
    <col min="5" max="5" width="11.36328125" style="9" customWidth="1"/>
    <col min="6" max="6" width="33.90625" style="9" customWidth="1"/>
    <col min="7" max="9" width="14.7265625" style="9" customWidth="1"/>
    <col min="10" max="10" width="11.7265625" style="9" customWidth="1"/>
    <col min="11" max="11" width="10.7265625" style="9" customWidth="1"/>
    <col min="12" max="16384" width="9" style="9"/>
  </cols>
  <sheetData>
    <row r="2" spans="2:11" ht="26" thickBot="1">
      <c r="B2" s="8" t="s">
        <v>110</v>
      </c>
    </row>
    <row r="3" spans="2:11" ht="37.5" customHeight="1" thickBot="1">
      <c r="B3" s="156"/>
      <c r="C3" s="157"/>
      <c r="D3" s="157"/>
      <c r="E3" s="157"/>
      <c r="F3" s="157"/>
      <c r="G3" s="157"/>
      <c r="H3" s="157"/>
      <c r="I3" s="157"/>
      <c r="J3" s="157"/>
      <c r="K3" s="158"/>
    </row>
    <row r="5" spans="2:11">
      <c r="B5" s="103" t="s">
        <v>171</v>
      </c>
      <c r="C5" s="219" t="s">
        <v>172</v>
      </c>
      <c r="D5" s="162"/>
      <c r="E5" s="162"/>
      <c r="F5" s="162"/>
      <c r="G5" s="104" t="s">
        <v>173</v>
      </c>
      <c r="H5" s="162" t="s">
        <v>174</v>
      </c>
      <c r="I5" s="162"/>
      <c r="J5" s="219" t="s">
        <v>21</v>
      </c>
      <c r="K5" s="162"/>
    </row>
    <row r="6" spans="2:11" ht="17.5">
      <c r="B6" s="11" t="s">
        <v>111</v>
      </c>
      <c r="C6" s="148" t="s">
        <v>273</v>
      </c>
      <c r="D6" s="149"/>
      <c r="E6" s="149"/>
      <c r="F6" s="150"/>
      <c r="G6" s="25" t="s">
        <v>249</v>
      </c>
      <c r="H6" s="163">
        <f>SUM(H7:I11)</f>
        <v>36.241599999578838</v>
      </c>
      <c r="I6" s="164"/>
      <c r="J6" s="165"/>
      <c r="K6" s="165"/>
    </row>
    <row r="7" spans="2:11" ht="29.25" customHeight="1">
      <c r="B7" s="11" t="s">
        <v>89</v>
      </c>
      <c r="C7" s="190" t="s">
        <v>274</v>
      </c>
      <c r="D7" s="149"/>
      <c r="E7" s="149"/>
      <c r="F7" s="150"/>
      <c r="G7" s="25" t="s">
        <v>249</v>
      </c>
      <c r="H7" s="163">
        <f>'(1)AE_EC'!H6:I6</f>
        <v>35.704500000000003</v>
      </c>
      <c r="I7" s="164"/>
      <c r="J7" s="165"/>
      <c r="K7" s="165"/>
    </row>
    <row r="8" spans="2:11" ht="30.75" customHeight="1">
      <c r="B8" s="11" t="s">
        <v>93</v>
      </c>
      <c r="C8" s="148" t="s">
        <v>275</v>
      </c>
      <c r="D8" s="149"/>
      <c r="E8" s="149"/>
      <c r="F8" s="150"/>
      <c r="G8" s="25" t="s">
        <v>249</v>
      </c>
      <c r="H8" s="166">
        <f>'(2)AE_CO2,HFC'!H6:I6</f>
        <v>7.004182415990011E-2</v>
      </c>
      <c r="I8" s="167"/>
      <c r="J8" s="170"/>
      <c r="K8" s="171"/>
    </row>
    <row r="9" spans="2:11" ht="32.25" customHeight="1">
      <c r="B9" s="11" t="s">
        <v>96</v>
      </c>
      <c r="C9" s="148" t="s">
        <v>276</v>
      </c>
      <c r="D9" s="149"/>
      <c r="E9" s="149"/>
      <c r="F9" s="150"/>
      <c r="G9" s="25" t="s">
        <v>249</v>
      </c>
      <c r="H9" s="166">
        <f>'(2)AE_CO2,HFC'!H14:I14</f>
        <v>0.30483425981890377</v>
      </c>
      <c r="I9" s="167"/>
      <c r="J9" s="165"/>
      <c r="K9" s="165"/>
    </row>
    <row r="10" spans="2:11" ht="34.5" customHeight="1">
      <c r="B10" s="11" t="s">
        <v>112</v>
      </c>
      <c r="C10" s="148" t="s">
        <v>277</v>
      </c>
      <c r="D10" s="149"/>
      <c r="E10" s="149"/>
      <c r="F10" s="150"/>
      <c r="G10" s="25" t="s">
        <v>249</v>
      </c>
      <c r="H10" s="166">
        <f>'(3)AE_Recovery'!H6:I6</f>
        <v>0.14274000000000001</v>
      </c>
      <c r="I10" s="167"/>
      <c r="J10" s="165"/>
      <c r="K10" s="165"/>
    </row>
    <row r="11" spans="2:11" ht="31.5" customHeight="1">
      <c r="B11" s="11" t="s">
        <v>113</v>
      </c>
      <c r="C11" s="148" t="s">
        <v>278</v>
      </c>
      <c r="D11" s="149"/>
      <c r="E11" s="149"/>
      <c r="F11" s="150"/>
      <c r="G11" s="25" t="s">
        <v>249</v>
      </c>
      <c r="H11" s="166">
        <f>'(4)AE_trans'!H6:I6</f>
        <v>1.9483915600024614E-2</v>
      </c>
      <c r="I11" s="167"/>
      <c r="J11" s="165"/>
      <c r="K11" s="165"/>
    </row>
  </sheetData>
  <mergeCells count="22">
    <mergeCell ref="B3:K3"/>
    <mergeCell ref="C5:F5"/>
    <mergeCell ref="H5:I5"/>
    <mergeCell ref="J5:K5"/>
    <mergeCell ref="C7:F7"/>
    <mergeCell ref="H7:I7"/>
    <mergeCell ref="J7:K7"/>
    <mergeCell ref="C6:F6"/>
    <mergeCell ref="H6:I6"/>
    <mergeCell ref="J6:K6"/>
    <mergeCell ref="C8:F8"/>
    <mergeCell ref="H8:I8"/>
    <mergeCell ref="J8:K8"/>
    <mergeCell ref="C9:F9"/>
    <mergeCell ref="H9:I9"/>
    <mergeCell ref="J9:K9"/>
    <mergeCell ref="C10:F10"/>
    <mergeCell ref="H10:I10"/>
    <mergeCell ref="J10:K10"/>
    <mergeCell ref="C11:F11"/>
    <mergeCell ref="H11:I11"/>
    <mergeCell ref="J11:K11"/>
  </mergeCells>
  <phoneticPr fontId="2" type="noConversion"/>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2" id="{0F19615E-63D8-464E-97BD-1F1904D1279F}">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H9:H11</xm:sqref>
        </x14:conditionalFormatting>
        <x14:conditionalFormatting xmlns:xm="http://schemas.microsoft.com/office/excel/2006/main">
          <x14:cfRule type="expression" priority="1" id="{EE1BCA6A-2B33-413B-BA90-397EE5C67745}">
            <xm:f>NOT(OR(BEy!#REF!="산정방법 2",BEy!#REF!="산정방법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J5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B2:K17"/>
  <sheetViews>
    <sheetView showGridLines="0" zoomScaleNormal="100" workbookViewId="0">
      <selection activeCell="H26" sqref="H26"/>
    </sheetView>
  </sheetViews>
  <sheetFormatPr defaultColWidth="9" defaultRowHeight="14"/>
  <cols>
    <col min="1" max="1" width="3.6328125" style="9" customWidth="1"/>
    <col min="2" max="2" width="10.453125" style="9" customWidth="1"/>
    <col min="3" max="3" width="11.26953125" style="9" customWidth="1"/>
    <col min="4" max="4" width="8.7265625" style="9" customWidth="1"/>
    <col min="5" max="5" width="11.36328125" style="9" customWidth="1"/>
    <col min="6" max="6" width="24.90625" style="9" customWidth="1"/>
    <col min="7" max="9" width="14.7265625" style="9" customWidth="1"/>
    <col min="10" max="16384" width="9" style="9"/>
  </cols>
  <sheetData>
    <row r="2" spans="2:11" ht="26" thickBot="1">
      <c r="B2" s="8" t="s">
        <v>88</v>
      </c>
    </row>
    <row r="3" spans="2:11" ht="29.25" customHeight="1" thickBot="1">
      <c r="B3" s="156"/>
      <c r="C3" s="157"/>
      <c r="D3" s="157"/>
      <c r="E3" s="157"/>
      <c r="F3" s="157"/>
      <c r="G3" s="157"/>
      <c r="H3" s="157"/>
      <c r="I3" s="157"/>
      <c r="J3" s="157"/>
      <c r="K3" s="158"/>
    </row>
    <row r="4" spans="2:11">
      <c r="B4" s="10"/>
    </row>
    <row r="5" spans="2:11">
      <c r="B5" s="103" t="s">
        <v>171</v>
      </c>
      <c r="C5" s="219" t="s">
        <v>172</v>
      </c>
      <c r="D5" s="162"/>
      <c r="E5" s="162"/>
      <c r="F5" s="162"/>
      <c r="G5" s="104" t="s">
        <v>173</v>
      </c>
      <c r="H5" s="162" t="s">
        <v>174</v>
      </c>
      <c r="I5" s="162"/>
      <c r="J5" s="219" t="s">
        <v>21</v>
      </c>
      <c r="K5" s="162"/>
    </row>
    <row r="6" spans="2:11" ht="36.75" customHeight="1">
      <c r="B6" s="11" t="s">
        <v>89</v>
      </c>
      <c r="C6" s="190" t="s">
        <v>274</v>
      </c>
      <c r="D6" s="149"/>
      <c r="E6" s="149"/>
      <c r="F6" s="150"/>
      <c r="G6" s="25" t="s">
        <v>249</v>
      </c>
      <c r="H6" s="163">
        <f>H7*H8</f>
        <v>35.704500000000003</v>
      </c>
      <c r="I6" s="164"/>
      <c r="J6" s="165"/>
      <c r="K6" s="165"/>
    </row>
    <row r="7" spans="2:11" ht="39.75" customHeight="1">
      <c r="B7" s="11" t="s">
        <v>90</v>
      </c>
      <c r="C7" s="148" t="s">
        <v>279</v>
      </c>
      <c r="D7" s="149"/>
      <c r="E7" s="149"/>
      <c r="F7" s="150"/>
      <c r="G7" s="25" t="s">
        <v>298</v>
      </c>
      <c r="H7" s="163">
        <f>D13*10^-3</f>
        <v>27.465</v>
      </c>
      <c r="I7" s="164"/>
      <c r="J7" s="170"/>
      <c r="K7" s="171"/>
    </row>
    <row r="8" spans="2:11" ht="17.5">
      <c r="B8" s="11" t="s">
        <v>91</v>
      </c>
      <c r="C8" s="148" t="s">
        <v>27</v>
      </c>
      <c r="D8" s="149"/>
      <c r="E8" s="149"/>
      <c r="F8" s="150"/>
      <c r="G8" s="25" t="s">
        <v>26</v>
      </c>
      <c r="H8" s="172">
        <f>parameter!C9</f>
        <v>1.3</v>
      </c>
      <c r="I8" s="173"/>
      <c r="J8" s="165"/>
      <c r="K8" s="165"/>
    </row>
    <row r="11" spans="2:11">
      <c r="C11" s="40"/>
    </row>
    <row r="12" spans="2:11">
      <c r="B12" s="24" t="s">
        <v>23</v>
      </c>
      <c r="C12" s="23" t="s">
        <v>19</v>
      </c>
      <c r="D12" s="162" t="s">
        <v>20</v>
      </c>
      <c r="E12" s="162"/>
      <c r="F12" s="39" t="s">
        <v>21</v>
      </c>
    </row>
    <row r="13" spans="2:11">
      <c r="B13" s="26">
        <v>45975</v>
      </c>
      <c r="C13" s="29" t="s">
        <v>29</v>
      </c>
      <c r="D13" s="226">
        <v>27465</v>
      </c>
      <c r="E13" s="227"/>
      <c r="F13" s="38"/>
    </row>
    <row r="14" spans="2:11">
      <c r="B14" s="28"/>
      <c r="C14" s="28"/>
      <c r="D14" s="180"/>
      <c r="E14" s="182"/>
      <c r="F14" s="38"/>
    </row>
    <row r="15" spans="2:11">
      <c r="B15" s="28"/>
      <c r="C15" s="28"/>
      <c r="D15" s="180"/>
      <c r="E15" s="182"/>
      <c r="F15" s="38"/>
    </row>
    <row r="16" spans="2:11">
      <c r="B16" s="28"/>
      <c r="C16" s="28"/>
      <c r="D16" s="180"/>
      <c r="E16" s="182"/>
      <c r="F16" s="38"/>
    </row>
    <row r="17" spans="2:6">
      <c r="B17" s="28"/>
      <c r="C17" s="28"/>
      <c r="D17" s="180"/>
      <c r="E17" s="182"/>
      <c r="F17" s="38"/>
    </row>
  </sheetData>
  <mergeCells count="19">
    <mergeCell ref="D13:E13"/>
    <mergeCell ref="D14:E14"/>
    <mergeCell ref="D15:E15"/>
    <mergeCell ref="D16:E16"/>
    <mergeCell ref="D17:E17"/>
    <mergeCell ref="C7:F7"/>
    <mergeCell ref="H7:I7"/>
    <mergeCell ref="J7:K7"/>
    <mergeCell ref="D12:E12"/>
    <mergeCell ref="C8:F8"/>
    <mergeCell ref="H8:I8"/>
    <mergeCell ref="J8:K8"/>
    <mergeCell ref="B3:K3"/>
    <mergeCell ref="C5:F5"/>
    <mergeCell ref="H5:I5"/>
    <mergeCell ref="J5:K5"/>
    <mergeCell ref="C6:F6"/>
    <mergeCell ref="H6:I6"/>
    <mergeCell ref="J6:K6"/>
  </mergeCells>
  <phoneticPr fontId="2" type="noConversion"/>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4" id="{CDEFDE5E-9FE4-4637-915D-AF9952D74A4A}">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H8</xm:sqref>
        </x14:conditionalFormatting>
        <x14:conditionalFormatting xmlns:xm="http://schemas.microsoft.com/office/excel/2006/main">
          <x14:cfRule type="expression" priority="2" id="{A228ADF0-33C5-49F0-BBAE-4FBD8F09FE38}">
            <xm:f>NOT(OR(BEy!#REF!="산정방법 2",BEy!#REF!="산정방법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F12</xm:sqref>
        </x14:conditionalFormatting>
        <x14:conditionalFormatting xmlns:xm="http://schemas.microsoft.com/office/excel/2006/main">
          <x14:cfRule type="expression" priority="1" id="{D1123C98-B624-4CC7-A7E7-DA268C7A874D}">
            <xm:f>NOT(OR(BEy!#REF!="산정방법 2",BEy!#REF!="산정방법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J5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B2:N635"/>
  <sheetViews>
    <sheetView showGridLines="0" zoomScale="85" zoomScaleNormal="85" workbookViewId="0">
      <selection activeCell="E9" sqref="E9"/>
    </sheetView>
  </sheetViews>
  <sheetFormatPr defaultColWidth="9" defaultRowHeight="14"/>
  <cols>
    <col min="1" max="1" width="9" style="9"/>
    <col min="2" max="2" width="14.08984375" style="10" customWidth="1"/>
    <col min="3" max="4" width="8.7265625" style="9" customWidth="1"/>
    <col min="5" max="5" width="11.36328125" style="9" customWidth="1"/>
    <col min="6" max="6" width="33.90625" style="9" customWidth="1"/>
    <col min="7" max="7" width="27.6328125" style="9" customWidth="1"/>
    <col min="8" max="8" width="22" style="9" customWidth="1"/>
    <col min="9" max="9" width="14.7265625" style="9" customWidth="1"/>
    <col min="10" max="10" width="33.08984375" style="9" customWidth="1"/>
    <col min="11" max="11" width="21.90625" style="9" customWidth="1"/>
    <col min="12" max="13" width="14.7265625" style="9" customWidth="1"/>
    <col min="14" max="14" width="15.26953125" style="9" bestFit="1" customWidth="1"/>
    <col min="15" max="16384" width="9" style="9"/>
  </cols>
  <sheetData>
    <row r="2" spans="2:11" ht="26" thickBot="1">
      <c r="B2" s="8" t="s">
        <v>92</v>
      </c>
    </row>
    <row r="3" spans="2:11" ht="35.25" customHeight="1" thickBot="1">
      <c r="B3" s="156"/>
      <c r="C3" s="157"/>
      <c r="D3" s="157"/>
      <c r="E3" s="157"/>
      <c r="F3" s="157"/>
      <c r="G3" s="157"/>
      <c r="H3" s="157"/>
      <c r="I3" s="157"/>
      <c r="J3" s="157"/>
      <c r="K3" s="158"/>
    </row>
    <row r="5" spans="2:11">
      <c r="B5" s="103" t="s">
        <v>171</v>
      </c>
      <c r="C5" s="219" t="s">
        <v>172</v>
      </c>
      <c r="D5" s="162"/>
      <c r="E5" s="162"/>
      <c r="F5" s="162"/>
      <c r="G5" s="104" t="s">
        <v>173</v>
      </c>
      <c r="H5" s="162" t="s">
        <v>174</v>
      </c>
      <c r="I5" s="162"/>
      <c r="J5" s="219" t="s">
        <v>21</v>
      </c>
      <c r="K5" s="162"/>
    </row>
    <row r="6" spans="2:11" ht="30" customHeight="1">
      <c r="B6" s="11" t="s">
        <v>93</v>
      </c>
      <c r="C6" s="148" t="s">
        <v>275</v>
      </c>
      <c r="D6" s="149"/>
      <c r="E6" s="149"/>
      <c r="F6" s="150"/>
      <c r="G6" s="25" t="s">
        <v>249</v>
      </c>
      <c r="H6" s="163">
        <f>H7*H8</f>
        <v>7.004182415990011E-2</v>
      </c>
      <c r="I6" s="164"/>
      <c r="J6" s="165"/>
      <c r="K6" s="165"/>
    </row>
    <row r="7" spans="2:11" ht="37.5" customHeight="1">
      <c r="B7" s="11" t="s">
        <v>94</v>
      </c>
      <c r="C7" s="148" t="s">
        <v>280</v>
      </c>
      <c r="D7" s="149"/>
      <c r="E7" s="149"/>
      <c r="F7" s="150"/>
      <c r="G7" s="25" t="s">
        <v>251</v>
      </c>
      <c r="H7" s="239">
        <f>L24</f>
        <v>2.5014937199964324E-5</v>
      </c>
      <c r="I7" s="240"/>
      <c r="J7" s="170"/>
      <c r="K7" s="171"/>
    </row>
    <row r="8" spans="2:11" ht="37.5" customHeight="1">
      <c r="B8" s="12" t="s">
        <v>72</v>
      </c>
      <c r="C8" s="148" t="s">
        <v>255</v>
      </c>
      <c r="D8" s="149"/>
      <c r="E8" s="149"/>
      <c r="F8" s="150"/>
      <c r="G8" s="25" t="s">
        <v>34</v>
      </c>
      <c r="H8" s="168">
        <f>parameter!C4</f>
        <v>2800</v>
      </c>
      <c r="I8" s="169"/>
      <c r="J8" s="165"/>
      <c r="K8" s="165"/>
    </row>
    <row r="9" spans="2:11" ht="37.5" customHeight="1">
      <c r="B9" s="41"/>
      <c r="C9" s="14"/>
      <c r="D9" s="14"/>
      <c r="E9" s="14"/>
      <c r="F9" s="14"/>
      <c r="G9" s="42"/>
      <c r="H9" s="43"/>
      <c r="I9" s="43"/>
      <c r="J9" s="44"/>
      <c r="K9" s="44"/>
    </row>
    <row r="10" spans="2:11" ht="37.5" customHeight="1" thickBot="1">
      <c r="B10" s="8" t="s">
        <v>95</v>
      </c>
    </row>
    <row r="11" spans="2:11" ht="87.75" customHeight="1" thickBot="1">
      <c r="B11" s="156"/>
      <c r="C11" s="157"/>
      <c r="D11" s="157"/>
      <c r="E11" s="157"/>
      <c r="F11" s="157"/>
      <c r="G11" s="157"/>
      <c r="H11" s="157"/>
      <c r="I11" s="157"/>
      <c r="J11" s="157"/>
      <c r="K11" s="158"/>
    </row>
    <row r="12" spans="2:11" ht="37.5" customHeight="1"/>
    <row r="13" spans="2:11" ht="37.5" customHeight="1">
      <c r="B13" s="103" t="s">
        <v>171</v>
      </c>
      <c r="C13" s="219" t="s">
        <v>172</v>
      </c>
      <c r="D13" s="162"/>
      <c r="E13" s="162"/>
      <c r="F13" s="162"/>
      <c r="G13" s="104" t="s">
        <v>173</v>
      </c>
      <c r="H13" s="162" t="s">
        <v>174</v>
      </c>
      <c r="I13" s="162"/>
      <c r="J13" s="219" t="s">
        <v>21</v>
      </c>
      <c r="K13" s="162"/>
    </row>
    <row r="14" spans="2:11" ht="37.5" customHeight="1">
      <c r="B14" s="11" t="s">
        <v>96</v>
      </c>
      <c r="C14" s="148" t="s">
        <v>276</v>
      </c>
      <c r="D14" s="149"/>
      <c r="E14" s="149"/>
      <c r="F14" s="150"/>
      <c r="G14" s="25" t="s">
        <v>249</v>
      </c>
      <c r="H14" s="163">
        <f>H15*H16*(44/12)</f>
        <v>0.30483425981890377</v>
      </c>
      <c r="I14" s="164"/>
      <c r="J14" s="165"/>
      <c r="K14" s="165"/>
    </row>
    <row r="15" spans="2:11" ht="37.5" customHeight="1">
      <c r="B15" s="11" t="s">
        <v>97</v>
      </c>
      <c r="C15" s="148" t="s">
        <v>281</v>
      </c>
      <c r="D15" s="149"/>
      <c r="E15" s="149"/>
      <c r="F15" s="150"/>
      <c r="G15" s="25" t="s">
        <v>251</v>
      </c>
      <c r="H15" s="166">
        <f>M24</f>
        <v>0.4156830815712324</v>
      </c>
      <c r="I15" s="167"/>
      <c r="J15" s="170"/>
      <c r="K15" s="171"/>
    </row>
    <row r="16" spans="2:11" ht="37.5" customHeight="1">
      <c r="B16" s="11" t="s">
        <v>98</v>
      </c>
      <c r="C16" s="148" t="s">
        <v>282</v>
      </c>
      <c r="D16" s="149"/>
      <c r="E16" s="149"/>
      <c r="F16" s="150"/>
      <c r="G16" s="25" t="s">
        <v>28</v>
      </c>
      <c r="H16" s="163">
        <f>parameter!F75</f>
        <v>0.2</v>
      </c>
      <c r="I16" s="164"/>
      <c r="J16" s="165" t="s">
        <v>17</v>
      </c>
      <c r="K16" s="165"/>
    </row>
    <row r="17" spans="2:14" ht="37.5" customHeight="1">
      <c r="B17" s="41"/>
      <c r="C17" s="14"/>
      <c r="D17" s="14"/>
      <c r="E17" s="14"/>
      <c r="F17" s="14"/>
      <c r="G17" s="42"/>
      <c r="H17" s="43"/>
      <c r="I17" s="43"/>
      <c r="J17" s="44"/>
      <c r="K17" s="44"/>
    </row>
    <row r="18" spans="2:14" ht="37.5" customHeight="1">
      <c r="B18" s="41"/>
      <c r="C18" s="14"/>
      <c r="D18" s="14"/>
      <c r="E18" s="14"/>
      <c r="F18" s="14"/>
      <c r="G18" s="42"/>
      <c r="H18" s="43"/>
      <c r="I18" s="43"/>
      <c r="J18" s="44"/>
      <c r="K18" s="44"/>
    </row>
    <row r="19" spans="2:14" ht="14.5" thickBot="1">
      <c r="G19" s="64"/>
      <c r="J19" s="65"/>
    </row>
    <row r="20" spans="2:14" ht="16.5" customHeight="1">
      <c r="B20" s="229" t="s">
        <v>226</v>
      </c>
      <c r="C20" s="230"/>
      <c r="D20" s="230"/>
      <c r="E20" s="230"/>
      <c r="F20" s="231"/>
      <c r="G20" s="206" t="s">
        <v>10</v>
      </c>
      <c r="H20" s="206"/>
      <c r="I20" s="206"/>
      <c r="J20" s="228" t="s">
        <v>11</v>
      </c>
      <c r="K20" s="228"/>
      <c r="L20" s="228"/>
      <c r="M20" s="232" t="s">
        <v>12</v>
      </c>
      <c r="N20" s="233"/>
    </row>
    <row r="21" spans="2:14" ht="15">
      <c r="B21" s="213" t="s">
        <v>171</v>
      </c>
      <c r="C21" s="214"/>
      <c r="D21" s="214"/>
      <c r="E21" s="214"/>
      <c r="F21" s="215"/>
      <c r="G21" s="48" t="s">
        <v>102</v>
      </c>
      <c r="H21" s="49" t="s">
        <v>103</v>
      </c>
      <c r="I21" s="57" t="s">
        <v>104</v>
      </c>
      <c r="J21" s="69" t="s">
        <v>123</v>
      </c>
      <c r="K21" s="49" t="s">
        <v>124</v>
      </c>
      <c r="L21" s="57" t="s">
        <v>125</v>
      </c>
      <c r="M21" s="70" t="s">
        <v>126</v>
      </c>
      <c r="N21" s="71" t="s">
        <v>1</v>
      </c>
    </row>
    <row r="22" spans="2:14">
      <c r="B22" s="201" t="s">
        <v>239</v>
      </c>
      <c r="C22" s="199"/>
      <c r="D22" s="199"/>
      <c r="E22" s="199"/>
      <c r="F22" s="200"/>
      <c r="G22" s="126" t="s">
        <v>223</v>
      </c>
      <c r="H22" s="127" t="s">
        <v>234</v>
      </c>
      <c r="I22" s="55" t="s">
        <v>17</v>
      </c>
      <c r="J22" s="126" t="s">
        <v>233</v>
      </c>
      <c r="K22" s="127" t="s">
        <v>235</v>
      </c>
      <c r="L22" s="72" t="s">
        <v>191</v>
      </c>
      <c r="M22" s="133" t="s">
        <v>241</v>
      </c>
      <c r="N22" s="132" t="s">
        <v>240</v>
      </c>
    </row>
    <row r="23" spans="2:14" ht="16">
      <c r="B23" s="201" t="s">
        <v>19</v>
      </c>
      <c r="C23" s="199"/>
      <c r="D23" s="199"/>
      <c r="E23" s="199"/>
      <c r="F23" s="200"/>
      <c r="G23" s="45" t="s">
        <v>105</v>
      </c>
      <c r="H23" s="46" t="s">
        <v>106</v>
      </c>
      <c r="I23" s="55" t="s">
        <v>25</v>
      </c>
      <c r="J23" s="66" t="s">
        <v>105</v>
      </c>
      <c r="K23" s="67" t="s">
        <v>106</v>
      </c>
      <c r="L23" s="55" t="s">
        <v>25</v>
      </c>
      <c r="M23" s="55" t="s">
        <v>25</v>
      </c>
      <c r="N23" s="68" t="s">
        <v>3</v>
      </c>
    </row>
    <row r="24" spans="2:14" ht="14.5" thickBot="1">
      <c r="B24" s="235" t="s">
        <v>230</v>
      </c>
      <c r="C24" s="236"/>
      <c r="D24" s="236"/>
      <c r="E24" s="236"/>
      <c r="F24" s="237"/>
      <c r="G24" s="51">
        <f>SUMPRODUCT(G31:G635,H31:H635)/SUM(H31:H635)</f>
        <v>2.6148337282980521E-3</v>
      </c>
      <c r="H24" s="51">
        <f>SUM(H31:H635)</f>
        <v>158.98069999999933</v>
      </c>
      <c r="I24" s="73">
        <f>G24*H24</f>
        <v>0.41570809650843238</v>
      </c>
      <c r="J24" s="74">
        <f>SUMPRODUCT(J31:J635,K31:K635)/SUM(K31:K635)</f>
        <v>1.1547220951060204E-7</v>
      </c>
      <c r="K24" s="75">
        <f>SUM(K31:K635)</f>
        <v>216.6316666666674</v>
      </c>
      <c r="L24" s="76">
        <f>J24*K24</f>
        <v>2.5014937199964324E-5</v>
      </c>
      <c r="M24" s="77">
        <f>I24-L24</f>
        <v>0.4156830815712324</v>
      </c>
      <c r="N24" s="78">
        <f>100-(M24/I24)</f>
        <v>99.000060174284329</v>
      </c>
    </row>
    <row r="25" spans="2:14">
      <c r="G25" s="53"/>
    </row>
    <row r="26" spans="2:14">
      <c r="B26" s="205" t="s">
        <v>4</v>
      </c>
      <c r="C26" s="199" t="s">
        <v>5</v>
      </c>
      <c r="D26" s="199"/>
      <c r="E26" s="199"/>
      <c r="F26" s="238" t="s">
        <v>226</v>
      </c>
      <c r="G26" s="205" t="s">
        <v>10</v>
      </c>
      <c r="H26" s="205"/>
      <c r="I26" s="205"/>
      <c r="J26" s="234" t="s">
        <v>11</v>
      </c>
      <c r="K26" s="234"/>
      <c r="L26" s="234"/>
      <c r="M26" s="205" t="s">
        <v>13</v>
      </c>
    </row>
    <row r="27" spans="2:14">
      <c r="B27" s="205"/>
      <c r="C27" s="199"/>
      <c r="D27" s="199"/>
      <c r="E27" s="199"/>
      <c r="F27" s="209"/>
      <c r="G27" s="45" t="s">
        <v>2</v>
      </c>
      <c r="H27" s="46" t="s">
        <v>87</v>
      </c>
      <c r="I27" s="55" t="s">
        <v>221</v>
      </c>
      <c r="J27" s="66" t="s">
        <v>2</v>
      </c>
      <c r="K27" s="67" t="s">
        <v>232</v>
      </c>
      <c r="L27" s="130" t="s">
        <v>231</v>
      </c>
      <c r="M27" s="205"/>
    </row>
    <row r="28" spans="2:14" ht="15">
      <c r="B28" s="205"/>
      <c r="C28" s="199"/>
      <c r="D28" s="199"/>
      <c r="E28" s="199"/>
      <c r="F28" s="54" t="s">
        <v>171</v>
      </c>
      <c r="G28" s="48" t="s">
        <v>107</v>
      </c>
      <c r="H28" s="56" t="s">
        <v>0</v>
      </c>
      <c r="I28" s="57" t="s">
        <v>108</v>
      </c>
      <c r="J28" s="69" t="s">
        <v>123</v>
      </c>
      <c r="K28" s="49" t="s">
        <v>6</v>
      </c>
      <c r="L28" s="57" t="s">
        <v>127</v>
      </c>
      <c r="M28" s="205"/>
    </row>
    <row r="29" spans="2:14">
      <c r="B29" s="205"/>
      <c r="C29" s="199" t="s">
        <v>7</v>
      </c>
      <c r="D29" s="199"/>
      <c r="E29" s="199" t="s">
        <v>8</v>
      </c>
      <c r="F29" s="54" t="s">
        <v>229</v>
      </c>
      <c r="G29" s="126" t="s">
        <v>227</v>
      </c>
      <c r="H29" s="127" t="s">
        <v>237</v>
      </c>
      <c r="I29" s="55" t="s">
        <v>17</v>
      </c>
      <c r="J29" s="131" t="s">
        <v>236</v>
      </c>
      <c r="K29" s="129" t="s">
        <v>238</v>
      </c>
      <c r="L29" s="55" t="s">
        <v>17</v>
      </c>
      <c r="M29" s="205"/>
    </row>
    <row r="30" spans="2:14" ht="16">
      <c r="B30" s="205"/>
      <c r="C30" s="199"/>
      <c r="D30" s="199"/>
      <c r="E30" s="199"/>
      <c r="F30" s="128" t="s">
        <v>19</v>
      </c>
      <c r="G30" s="45" t="s">
        <v>105</v>
      </c>
      <c r="H30" s="46" t="s">
        <v>109</v>
      </c>
      <c r="I30" s="55" t="s">
        <v>9</v>
      </c>
      <c r="J30" s="66" t="s">
        <v>105</v>
      </c>
      <c r="K30" s="67" t="s">
        <v>109</v>
      </c>
      <c r="L30" s="72" t="s">
        <v>9</v>
      </c>
      <c r="M30" s="205"/>
    </row>
    <row r="31" spans="2:14">
      <c r="B31" s="58">
        <v>1</v>
      </c>
      <c r="C31" s="216">
        <f>'[1]24.02.20_Inlet'!D12</f>
        <v>45342</v>
      </c>
      <c r="D31" s="216"/>
      <c r="E31" s="59">
        <f>'[1]24.02.20_Inlet'!E12</f>
        <v>0.43907407407407406</v>
      </c>
      <c r="F31" s="58" t="s">
        <v>1</v>
      </c>
      <c r="G31" s="60">
        <v>2.6345605425180693E-3</v>
      </c>
      <c r="H31" s="61">
        <v>3.0499999999999999E-2</v>
      </c>
      <c r="I31" s="62">
        <f>G31*H31</f>
        <v>8.0354096546801109E-5</v>
      </c>
      <c r="J31" s="79">
        <v>1.1319532435085212E-7</v>
      </c>
      <c r="K31" s="80">
        <v>0.23333333333333334</v>
      </c>
      <c r="L31" s="79">
        <f>J31*K31</f>
        <v>2.6412242348532164E-8</v>
      </c>
      <c r="M31" s="81"/>
    </row>
    <row r="32" spans="2:14">
      <c r="B32" s="58">
        <v>2</v>
      </c>
      <c r="C32" s="216">
        <f>'[1]24.02.20_Inlet'!D13</f>
        <v>45342</v>
      </c>
      <c r="D32" s="216"/>
      <c r="E32" s="59">
        <f>'[1]24.02.20_Inlet'!E13</f>
        <v>0.4397685185185185</v>
      </c>
      <c r="F32" s="58" t="s">
        <v>1</v>
      </c>
      <c r="G32" s="60">
        <v>2.604156330864638E-3</v>
      </c>
      <c r="H32" s="61">
        <v>3.1200000000000002E-2</v>
      </c>
      <c r="I32" s="62">
        <f t="shared" ref="I32:I95" si="0">G32*H32</f>
        <v>8.1249677522976708E-5</v>
      </c>
      <c r="J32" s="79">
        <v>8.558579459266529E-8</v>
      </c>
      <c r="K32" s="80">
        <v>0.22333333333333333</v>
      </c>
      <c r="L32" s="79">
        <f t="shared" ref="L32:L95" si="1">J32*K32</f>
        <v>1.9114160792361913E-8</v>
      </c>
      <c r="M32" s="81"/>
    </row>
    <row r="33" spans="2:13">
      <c r="B33" s="58">
        <v>3</v>
      </c>
      <c r="C33" s="216">
        <f>'[1]24.02.20_Inlet'!D14</f>
        <v>45342</v>
      </c>
      <c r="D33" s="216"/>
      <c r="E33" s="59">
        <f>'[1]24.02.20_Inlet'!E14</f>
        <v>0.44046296296296295</v>
      </c>
      <c r="F33" s="58" t="s">
        <v>1</v>
      </c>
      <c r="G33" s="60">
        <v>2.6083376461140352E-3</v>
      </c>
      <c r="H33" s="61">
        <v>3.1199999999999999E-2</v>
      </c>
      <c r="I33" s="62">
        <f t="shared" si="0"/>
        <v>8.1380134558757891E-5</v>
      </c>
      <c r="J33" s="79">
        <v>5.9255822253948413E-8</v>
      </c>
      <c r="K33" s="80">
        <v>0.22666666666666666</v>
      </c>
      <c r="L33" s="79">
        <f t="shared" si="1"/>
        <v>1.3431319710894973E-8</v>
      </c>
      <c r="M33" s="81"/>
    </row>
    <row r="34" spans="2:13">
      <c r="B34" s="58">
        <v>4</v>
      </c>
      <c r="C34" s="216">
        <f>'[1]24.02.20_Inlet'!D15</f>
        <v>45342</v>
      </c>
      <c r="D34" s="216"/>
      <c r="E34" s="59">
        <f>'[1]24.02.20_Inlet'!E15</f>
        <v>0.44115740740740739</v>
      </c>
      <c r="F34" s="58" t="s">
        <v>1</v>
      </c>
      <c r="G34" s="60">
        <v>2.6341429463728025E-3</v>
      </c>
      <c r="H34" s="61">
        <v>0.11959999999999998</v>
      </c>
      <c r="I34" s="62">
        <f t="shared" si="0"/>
        <v>3.1504349638618713E-4</v>
      </c>
      <c r="J34" s="79">
        <v>4.9966984920139198E-8</v>
      </c>
      <c r="K34" s="80">
        <v>0.27333333333333332</v>
      </c>
      <c r="L34" s="79">
        <f t="shared" si="1"/>
        <v>1.3657642544838047E-8</v>
      </c>
      <c r="M34" s="81"/>
    </row>
    <row r="35" spans="2:13">
      <c r="B35" s="58">
        <v>5</v>
      </c>
      <c r="C35" s="216">
        <f>'[1]24.02.20_Inlet'!D16</f>
        <v>45342</v>
      </c>
      <c r="D35" s="216"/>
      <c r="E35" s="59">
        <f>'[1]24.02.20_Inlet'!E16</f>
        <v>0.44185185185185183</v>
      </c>
      <c r="F35" s="58" t="s">
        <v>1</v>
      </c>
      <c r="G35" s="60">
        <v>2.637938788257339E-3</v>
      </c>
      <c r="H35" s="61">
        <v>0.2646</v>
      </c>
      <c r="I35" s="62">
        <f t="shared" si="0"/>
        <v>6.9799860337289193E-4</v>
      </c>
      <c r="J35" s="79">
        <v>3.9543142678682963E-8</v>
      </c>
      <c r="K35" s="80">
        <v>0.38333333333333336</v>
      </c>
      <c r="L35" s="79">
        <f t="shared" si="1"/>
        <v>1.5158204693495138E-8</v>
      </c>
      <c r="M35" s="81"/>
    </row>
    <row r="36" spans="2:13">
      <c r="B36" s="58">
        <v>6</v>
      </c>
      <c r="C36" s="216">
        <f>'[1]24.02.20_Inlet'!D17</f>
        <v>45342</v>
      </c>
      <c r="D36" s="216"/>
      <c r="E36" s="59">
        <f>'[1]24.02.20_Inlet'!E17</f>
        <v>0.44254629629629627</v>
      </c>
      <c r="F36" s="58" t="s">
        <v>1</v>
      </c>
      <c r="G36" s="60">
        <v>2.6470188275185148E-3</v>
      </c>
      <c r="H36" s="61">
        <v>0.26300000000000001</v>
      </c>
      <c r="I36" s="62">
        <f t="shared" si="0"/>
        <v>6.9616595163736938E-4</v>
      </c>
      <c r="J36" s="79">
        <v>3.5629517265994461E-8</v>
      </c>
      <c r="K36" s="80">
        <v>0.34333333333333338</v>
      </c>
      <c r="L36" s="79">
        <f t="shared" si="1"/>
        <v>1.2232800927991433E-8</v>
      </c>
      <c r="M36" s="81"/>
    </row>
    <row r="37" spans="2:13">
      <c r="B37" s="58">
        <v>7</v>
      </c>
      <c r="C37" s="216">
        <f>'[1]24.02.20_Inlet'!D18</f>
        <v>45342</v>
      </c>
      <c r="D37" s="216"/>
      <c r="E37" s="59">
        <f>'[1]24.02.20_Inlet'!E18</f>
        <v>0.44324074074074077</v>
      </c>
      <c r="F37" s="58" t="s">
        <v>1</v>
      </c>
      <c r="G37" s="60">
        <v>2.6513018649058622E-3</v>
      </c>
      <c r="H37" s="61">
        <v>0.26289999999999997</v>
      </c>
      <c r="I37" s="62">
        <f t="shared" si="0"/>
        <v>6.9702726028375106E-4</v>
      </c>
      <c r="J37" s="79">
        <v>2.5269920585348443E-8</v>
      </c>
      <c r="K37" s="80">
        <v>0.31833333333333336</v>
      </c>
      <c r="L37" s="79">
        <f t="shared" si="1"/>
        <v>8.044258053002589E-9</v>
      </c>
      <c r="M37" s="81"/>
    </row>
    <row r="38" spans="2:13">
      <c r="B38" s="58">
        <v>8</v>
      </c>
      <c r="C38" s="216">
        <f>'[1]24.02.20_Inlet'!D19</f>
        <v>45342</v>
      </c>
      <c r="D38" s="216"/>
      <c r="E38" s="59">
        <f>'[1]24.02.20_Inlet'!E19</f>
        <v>0.44393518518518521</v>
      </c>
      <c r="F38" s="58" t="s">
        <v>1</v>
      </c>
      <c r="G38" s="60">
        <v>2.6449683233693224E-3</v>
      </c>
      <c r="H38" s="61">
        <v>0.26449999999999996</v>
      </c>
      <c r="I38" s="62">
        <f t="shared" si="0"/>
        <v>6.9959412153118561E-4</v>
      </c>
      <c r="J38" s="79">
        <v>2.5687516730614793E-8</v>
      </c>
      <c r="K38" s="80">
        <v>0.28000000000000003</v>
      </c>
      <c r="L38" s="79">
        <f t="shared" si="1"/>
        <v>7.1925046845721423E-9</v>
      </c>
      <c r="M38" s="81"/>
    </row>
    <row r="39" spans="2:13">
      <c r="B39" s="58">
        <v>9</v>
      </c>
      <c r="C39" s="216">
        <f>'[1]24.02.20_Inlet'!D20</f>
        <v>45342</v>
      </c>
      <c r="D39" s="216"/>
      <c r="E39" s="59">
        <f>'[1]24.02.20_Inlet'!E20</f>
        <v>0.44462962962962965</v>
      </c>
      <c r="F39" s="58" t="s">
        <v>1</v>
      </c>
      <c r="G39" s="60">
        <v>2.653828856964397E-3</v>
      </c>
      <c r="H39" s="61">
        <v>0.26200000000000001</v>
      </c>
      <c r="I39" s="62">
        <f t="shared" si="0"/>
        <v>6.9530316052467209E-4</v>
      </c>
      <c r="J39" s="79">
        <v>2.4424020701347374E-8</v>
      </c>
      <c r="K39" s="80">
        <v>0.35500000000000004</v>
      </c>
      <c r="L39" s="79">
        <f t="shared" si="1"/>
        <v>8.6705273489783189E-9</v>
      </c>
      <c r="M39" s="81"/>
    </row>
    <row r="40" spans="2:13">
      <c r="B40" s="58">
        <v>10</v>
      </c>
      <c r="C40" s="216">
        <f>'[1]24.02.20_Inlet'!D21</f>
        <v>45342</v>
      </c>
      <c r="D40" s="216"/>
      <c r="E40" s="59">
        <f>'[1]24.02.20_Inlet'!E21</f>
        <v>0.44532407407407409</v>
      </c>
      <c r="F40" s="58" t="s">
        <v>1</v>
      </c>
      <c r="G40" s="60">
        <v>2.6519657357009013E-3</v>
      </c>
      <c r="H40" s="61">
        <v>0.26279999999999998</v>
      </c>
      <c r="I40" s="62">
        <f t="shared" si="0"/>
        <v>6.9693659534219676E-4</v>
      </c>
      <c r="J40" s="79">
        <v>2.4370482734005533E-8</v>
      </c>
      <c r="K40" s="80">
        <v>0.35500000000000004</v>
      </c>
      <c r="L40" s="79">
        <f t="shared" si="1"/>
        <v>8.6515213705719644E-9</v>
      </c>
      <c r="M40" s="81"/>
    </row>
    <row r="41" spans="2:13">
      <c r="B41" s="58">
        <v>11</v>
      </c>
      <c r="C41" s="216">
        <f>'[1]24.02.20_Inlet'!D22</f>
        <v>45342</v>
      </c>
      <c r="D41" s="216"/>
      <c r="E41" s="59">
        <f>'[1]24.02.20_Inlet'!E22</f>
        <v>0.44601851851851854</v>
      </c>
      <c r="F41" s="58" t="s">
        <v>1</v>
      </c>
      <c r="G41" s="60">
        <v>2.6648576782368162E-3</v>
      </c>
      <c r="H41" s="61">
        <v>0.26190000000000002</v>
      </c>
      <c r="I41" s="62">
        <f t="shared" si="0"/>
        <v>6.979262259302222E-4</v>
      </c>
      <c r="J41" s="79">
        <v>1.7490853930579099E-8</v>
      </c>
      <c r="K41" s="80">
        <v>0.32833333333333331</v>
      </c>
      <c r="L41" s="79">
        <f t="shared" si="1"/>
        <v>5.7428303738734708E-9</v>
      </c>
      <c r="M41" s="81"/>
    </row>
    <row r="42" spans="2:13">
      <c r="B42" s="58">
        <v>12</v>
      </c>
      <c r="C42" s="216">
        <f>'[1]24.02.20_Inlet'!D23</f>
        <v>45342</v>
      </c>
      <c r="D42" s="216"/>
      <c r="E42" s="59">
        <f>'[1]24.02.20_Inlet'!E23</f>
        <v>0.44671296296296298</v>
      </c>
      <c r="F42" s="58" t="s">
        <v>1</v>
      </c>
      <c r="G42" s="60">
        <v>2.6589899170161506E-3</v>
      </c>
      <c r="H42" s="61">
        <v>0.26369999999999999</v>
      </c>
      <c r="I42" s="62">
        <f t="shared" si="0"/>
        <v>7.0117564111715888E-4</v>
      </c>
      <c r="J42" s="79">
        <v>2.5848130632640312E-8</v>
      </c>
      <c r="K42" s="80">
        <v>0.41000000000000003</v>
      </c>
      <c r="L42" s="79">
        <f t="shared" si="1"/>
        <v>1.0597733559382528E-8</v>
      </c>
      <c r="M42" s="81"/>
    </row>
    <row r="43" spans="2:13">
      <c r="B43" s="58">
        <v>13</v>
      </c>
      <c r="C43" s="216">
        <f>'[1]24.02.20_Inlet'!D24</f>
        <v>45342</v>
      </c>
      <c r="D43" s="216"/>
      <c r="E43" s="59">
        <f>'[1]24.02.20_Inlet'!E24</f>
        <v>0.44740740740740742</v>
      </c>
      <c r="F43" s="58" t="s">
        <v>1</v>
      </c>
      <c r="G43" s="60">
        <v>2.6790773623628092E-3</v>
      </c>
      <c r="H43" s="61">
        <v>0.26379999999999998</v>
      </c>
      <c r="I43" s="62">
        <f t="shared" si="0"/>
        <v>7.0674060819130903E-4</v>
      </c>
      <c r="J43" s="79">
        <v>2.3642366378156511E-8</v>
      </c>
      <c r="K43" s="80">
        <v>0.35500000000000004</v>
      </c>
      <c r="L43" s="79">
        <f t="shared" si="1"/>
        <v>8.393040064245562E-9</v>
      </c>
      <c r="M43" s="81"/>
    </row>
    <row r="44" spans="2:13">
      <c r="B44" s="58">
        <v>14</v>
      </c>
      <c r="C44" s="216">
        <f>'[1]24.02.20_Inlet'!D25</f>
        <v>45342</v>
      </c>
      <c r="D44" s="216"/>
      <c r="E44" s="59">
        <f>'[1]24.02.20_Inlet'!E25</f>
        <v>0.44810185185185186</v>
      </c>
      <c r="F44" s="58" t="s">
        <v>1</v>
      </c>
      <c r="G44" s="60">
        <v>2.6714963861872044E-3</v>
      </c>
      <c r="H44" s="61">
        <v>0.26369999999999999</v>
      </c>
      <c r="I44" s="62">
        <f t="shared" si="0"/>
        <v>7.0447359703756582E-4</v>
      </c>
      <c r="J44" s="79">
        <v>2.4006424556081024E-8</v>
      </c>
      <c r="K44" s="80">
        <v>0.35500000000000004</v>
      </c>
      <c r="L44" s="79">
        <f t="shared" si="1"/>
        <v>8.522280717408764E-9</v>
      </c>
      <c r="M44" s="81"/>
    </row>
    <row r="45" spans="2:13">
      <c r="B45" s="58">
        <v>15</v>
      </c>
      <c r="C45" s="216">
        <f>'[1]24.02.20_Inlet'!D26</f>
        <v>45342</v>
      </c>
      <c r="D45" s="216"/>
      <c r="E45" s="59">
        <f>'[1]24.02.20_Inlet'!E26</f>
        <v>0.4487962962962963</v>
      </c>
      <c r="F45" s="58" t="s">
        <v>1</v>
      </c>
      <c r="G45" s="60">
        <v>2.6474043008833763E-3</v>
      </c>
      <c r="H45" s="61">
        <v>0.26190000000000002</v>
      </c>
      <c r="I45" s="62">
        <f t="shared" si="0"/>
        <v>6.9335518640135626E-4</v>
      </c>
      <c r="J45" s="79">
        <v>1.8647274025162844E-8</v>
      </c>
      <c r="K45" s="80">
        <v>0.35500000000000004</v>
      </c>
      <c r="L45" s="79">
        <f t="shared" si="1"/>
        <v>6.6197822789328099E-9</v>
      </c>
      <c r="M45" s="81"/>
    </row>
    <row r="46" spans="2:13">
      <c r="B46" s="58">
        <v>16</v>
      </c>
      <c r="C46" s="216">
        <f>'[1]24.02.20_Inlet'!D27</f>
        <v>45342</v>
      </c>
      <c r="D46" s="216"/>
      <c r="E46" s="59">
        <f>'[1]24.02.20_Inlet'!E27</f>
        <v>0.44949074074074075</v>
      </c>
      <c r="F46" s="58" t="s">
        <v>1</v>
      </c>
      <c r="G46" s="60">
        <v>2.6431640938699027E-3</v>
      </c>
      <c r="H46" s="61">
        <v>0.26369999999999999</v>
      </c>
      <c r="I46" s="62">
        <f t="shared" si="0"/>
        <v>6.9700237155349333E-4</v>
      </c>
      <c r="J46" s="79">
        <v>2.0960114214330329E-8</v>
      </c>
      <c r="K46" s="80">
        <v>0.35333333333333333</v>
      </c>
      <c r="L46" s="79">
        <f t="shared" si="1"/>
        <v>7.4059070223967162E-9</v>
      </c>
      <c r="M46" s="81"/>
    </row>
    <row r="47" spans="2:13">
      <c r="B47" s="58">
        <v>17</v>
      </c>
      <c r="C47" s="216">
        <f>'[1]24.02.20_Inlet'!D28</f>
        <v>45342</v>
      </c>
      <c r="D47" s="216"/>
      <c r="E47" s="59">
        <f>'[1]24.02.20_Inlet'!E28</f>
        <v>0.45018518518518519</v>
      </c>
      <c r="F47" s="58" t="s">
        <v>1</v>
      </c>
      <c r="G47" s="60">
        <v>2.6447916480770942E-3</v>
      </c>
      <c r="H47" s="61">
        <v>0.26279999999999998</v>
      </c>
      <c r="I47" s="62">
        <f t="shared" si="0"/>
        <v>6.9505124511466026E-4</v>
      </c>
      <c r="J47" s="79">
        <v>2.4258053002587661E-8</v>
      </c>
      <c r="K47" s="80">
        <v>0.35333333333333333</v>
      </c>
      <c r="L47" s="79">
        <f t="shared" si="1"/>
        <v>8.5711787275809729E-9</v>
      </c>
      <c r="M47" s="81"/>
    </row>
    <row r="48" spans="2:13">
      <c r="B48" s="58">
        <v>18</v>
      </c>
      <c r="C48" s="216">
        <f>'[1]24.02.20_Inlet'!D29</f>
        <v>45342</v>
      </c>
      <c r="D48" s="216"/>
      <c r="E48" s="59">
        <f>'[1]24.02.20_Inlet'!E29</f>
        <v>0.45087962962962963</v>
      </c>
      <c r="F48" s="58" t="s">
        <v>1</v>
      </c>
      <c r="G48" s="60">
        <v>2.6355563487106275E-3</v>
      </c>
      <c r="H48" s="61">
        <v>0.26190000000000002</v>
      </c>
      <c r="I48" s="62">
        <f t="shared" si="0"/>
        <v>6.9025220772731335E-4</v>
      </c>
      <c r="J48" s="79">
        <v>2.2041581154635495E-8</v>
      </c>
      <c r="K48" s="80">
        <v>0.40666666666666662</v>
      </c>
      <c r="L48" s="79">
        <f t="shared" si="1"/>
        <v>8.963576336218433E-9</v>
      </c>
      <c r="M48" s="81"/>
    </row>
    <row r="49" spans="2:13">
      <c r="B49" s="58">
        <v>19</v>
      </c>
      <c r="C49" s="216">
        <f>'[1]24.02.20_Inlet'!D30</f>
        <v>45342</v>
      </c>
      <c r="D49" s="216"/>
      <c r="E49" s="59">
        <f>'[1]24.02.20_Inlet'!E30</f>
        <v>0.45157407407407407</v>
      </c>
      <c r="F49" s="58" t="s">
        <v>1</v>
      </c>
      <c r="G49" s="60">
        <v>2.6479396805567947E-3</v>
      </c>
      <c r="H49" s="61">
        <v>0.26190000000000002</v>
      </c>
      <c r="I49" s="62">
        <f t="shared" si="0"/>
        <v>6.9349540233782454E-4</v>
      </c>
      <c r="J49" s="79">
        <v>1.9396805567948607E-8</v>
      </c>
      <c r="K49" s="80">
        <v>0.35333333333333333</v>
      </c>
      <c r="L49" s="79">
        <f t="shared" si="1"/>
        <v>6.8535379673418412E-9</v>
      </c>
      <c r="M49" s="81"/>
    </row>
    <row r="50" spans="2:13">
      <c r="B50" s="58">
        <v>20</v>
      </c>
      <c r="C50" s="216">
        <f>'[1]24.02.20_Inlet'!D31</f>
        <v>45342</v>
      </c>
      <c r="D50" s="216"/>
      <c r="E50" s="59">
        <f>'[1]24.02.20_Inlet'!E31</f>
        <v>0.45226851851851851</v>
      </c>
      <c r="F50" s="58" t="s">
        <v>1</v>
      </c>
      <c r="G50" s="60">
        <v>2.6394913893102523E-3</v>
      </c>
      <c r="H50" s="61">
        <v>0.26519999999999999</v>
      </c>
      <c r="I50" s="62">
        <f t="shared" si="0"/>
        <v>6.9999311644507894E-4</v>
      </c>
      <c r="J50" s="79">
        <v>1.999643080217721E-8</v>
      </c>
      <c r="K50" s="80">
        <v>0.35333333333333333</v>
      </c>
      <c r="L50" s="79">
        <f t="shared" si="1"/>
        <v>7.0654055501026144E-9</v>
      </c>
      <c r="M50" s="81"/>
    </row>
    <row r="51" spans="2:13">
      <c r="B51" s="58">
        <v>21</v>
      </c>
      <c r="C51" s="216">
        <f>'[1]24.02.20_Inlet'!D32</f>
        <v>45342</v>
      </c>
      <c r="D51" s="216"/>
      <c r="E51" s="59">
        <f>'[1]24.02.20_Inlet'!E32</f>
        <v>0.45296296296296296</v>
      </c>
      <c r="F51" s="58" t="s">
        <v>1</v>
      </c>
      <c r="G51" s="60">
        <v>2.6373016864459711E-3</v>
      </c>
      <c r="H51" s="61">
        <v>0.2641</v>
      </c>
      <c r="I51" s="62">
        <f t="shared" si="0"/>
        <v>6.9651137539038102E-4</v>
      </c>
      <c r="J51" s="79">
        <v>1.8952440439011331E-8</v>
      </c>
      <c r="K51" s="80">
        <v>0.32500000000000001</v>
      </c>
      <c r="L51" s="79">
        <f t="shared" si="1"/>
        <v>6.1595431426786825E-9</v>
      </c>
      <c r="M51" s="81"/>
    </row>
    <row r="52" spans="2:13">
      <c r="B52" s="58">
        <v>22</v>
      </c>
      <c r="C52" s="216">
        <f>'[1]24.02.20_Inlet'!D33</f>
        <v>45342</v>
      </c>
      <c r="D52" s="216"/>
      <c r="E52" s="59">
        <f>'[1]24.02.20_Inlet'!E33</f>
        <v>0.4536574074074074</v>
      </c>
      <c r="F52" s="58" t="s">
        <v>1</v>
      </c>
      <c r="G52" s="60">
        <v>2.6343142678682961E-3</v>
      </c>
      <c r="H52" s="61">
        <v>0.2646</v>
      </c>
      <c r="I52" s="62">
        <f t="shared" si="0"/>
        <v>6.9703955527795122E-4</v>
      </c>
      <c r="J52" s="79">
        <v>1.8765057553314891E-8</v>
      </c>
      <c r="K52" s="80">
        <v>0.32500000000000001</v>
      </c>
      <c r="L52" s="79">
        <f t="shared" si="1"/>
        <v>6.0986437048273395E-9</v>
      </c>
      <c r="M52" s="81"/>
    </row>
    <row r="53" spans="2:13">
      <c r="B53" s="58">
        <v>23</v>
      </c>
      <c r="C53" s="216">
        <f>'[1]24.02.20_Inlet'!D34</f>
        <v>45342</v>
      </c>
      <c r="D53" s="216"/>
      <c r="E53" s="59">
        <f>'[1]24.02.20_Inlet'!E34</f>
        <v>0.45435185185185184</v>
      </c>
      <c r="F53" s="58" t="s">
        <v>1</v>
      </c>
      <c r="G53" s="60">
        <v>2.6631551708753459E-3</v>
      </c>
      <c r="H53" s="61">
        <v>0.26439999999999997</v>
      </c>
      <c r="I53" s="62">
        <f t="shared" si="0"/>
        <v>7.0413822717944137E-4</v>
      </c>
      <c r="J53" s="79">
        <v>1.7474792540376546E-8</v>
      </c>
      <c r="K53" s="80">
        <v>0.32500000000000001</v>
      </c>
      <c r="L53" s="79">
        <f t="shared" si="1"/>
        <v>5.6793075756223781E-9</v>
      </c>
      <c r="M53" s="81"/>
    </row>
    <row r="54" spans="2:13">
      <c r="B54" s="58">
        <v>24</v>
      </c>
      <c r="C54" s="216">
        <f>'[1]24.02.20_Inlet'!D35</f>
        <v>45342</v>
      </c>
      <c r="D54" s="216"/>
      <c r="E54" s="59">
        <f>'[1]24.02.20_Inlet'!E35</f>
        <v>0.45504629629629628</v>
      </c>
      <c r="F54" s="58" t="s">
        <v>1</v>
      </c>
      <c r="G54" s="60">
        <v>2.6535879361113592E-3</v>
      </c>
      <c r="H54" s="61">
        <v>0.26539999999999997</v>
      </c>
      <c r="I54" s="62">
        <f t="shared" si="0"/>
        <v>7.0426223824395461E-4</v>
      </c>
      <c r="J54" s="79">
        <v>1.9407513161416972E-8</v>
      </c>
      <c r="K54" s="80">
        <v>0.32500000000000001</v>
      </c>
      <c r="L54" s="79">
        <f t="shared" si="1"/>
        <v>6.3074417774605162E-9</v>
      </c>
      <c r="M54" s="81"/>
    </row>
    <row r="55" spans="2:13">
      <c r="B55" s="58">
        <v>25</v>
      </c>
      <c r="C55" s="216">
        <f>'[1]24.02.20_Inlet'!D36</f>
        <v>45342</v>
      </c>
      <c r="D55" s="216"/>
      <c r="E55" s="59">
        <f>'[1]24.02.20_Inlet'!E36</f>
        <v>0.45574074074074072</v>
      </c>
      <c r="F55" s="58" t="s">
        <v>1</v>
      </c>
      <c r="G55" s="60">
        <v>2.654096546801106E-3</v>
      </c>
      <c r="H55" s="61">
        <v>0.2636</v>
      </c>
      <c r="I55" s="62">
        <f t="shared" si="0"/>
        <v>6.9961984973677157E-4</v>
      </c>
      <c r="J55" s="79">
        <v>1.7025073614705096E-8</v>
      </c>
      <c r="K55" s="80">
        <v>0.32500000000000001</v>
      </c>
      <c r="L55" s="79">
        <f t="shared" si="1"/>
        <v>5.5331489247791566E-9</v>
      </c>
      <c r="M55" s="81"/>
    </row>
    <row r="56" spans="2:13">
      <c r="B56" s="58">
        <v>26</v>
      </c>
      <c r="C56" s="216">
        <f>'[1]24.02.20_Inlet'!D37</f>
        <v>45342</v>
      </c>
      <c r="D56" s="216"/>
      <c r="E56" s="59">
        <f>'[1]24.02.20_Inlet'!E37</f>
        <v>0.45643518518518517</v>
      </c>
      <c r="F56" s="58" t="s">
        <v>1</v>
      </c>
      <c r="G56" s="60">
        <v>2.6513286338895334E-3</v>
      </c>
      <c r="H56" s="61">
        <v>0.26269999999999999</v>
      </c>
      <c r="I56" s="62">
        <f t="shared" si="0"/>
        <v>6.9650403212278037E-4</v>
      </c>
      <c r="J56" s="79">
        <v>1.9343267600606763E-8</v>
      </c>
      <c r="K56" s="80">
        <v>0.32500000000000001</v>
      </c>
      <c r="L56" s="79">
        <f t="shared" si="1"/>
        <v>6.2865619701971983E-9</v>
      </c>
      <c r="M56" s="81"/>
    </row>
    <row r="57" spans="2:13">
      <c r="B57" s="58">
        <v>27</v>
      </c>
      <c r="C57" s="216">
        <f>'[1]24.02.20_Inlet'!D38</f>
        <v>45342</v>
      </c>
      <c r="D57" s="216"/>
      <c r="E57" s="59">
        <f>'[1]24.02.20_Inlet'!E38</f>
        <v>0.45712962962962961</v>
      </c>
      <c r="F57" s="58" t="s">
        <v>1</v>
      </c>
      <c r="G57" s="60">
        <v>2.6812242348532161E-3</v>
      </c>
      <c r="H57" s="61">
        <v>0.26379999999999998</v>
      </c>
      <c r="I57" s="62">
        <f t="shared" si="0"/>
        <v>7.0730695315427837E-4</v>
      </c>
      <c r="J57" s="79">
        <v>2.2716159543142679E-8</v>
      </c>
      <c r="K57" s="80">
        <v>0.35333333333333333</v>
      </c>
      <c r="L57" s="79">
        <f t="shared" si="1"/>
        <v>8.0263763719104132E-9</v>
      </c>
      <c r="M57" s="81"/>
    </row>
    <row r="58" spans="2:13">
      <c r="B58" s="58">
        <v>28</v>
      </c>
      <c r="C58" s="216">
        <f>'[1]24.02.20_Inlet'!D39</f>
        <v>45342</v>
      </c>
      <c r="D58" s="216"/>
      <c r="E58" s="59">
        <f>'[1]24.02.20_Inlet'!E39</f>
        <v>0.45782407407407405</v>
      </c>
      <c r="F58" s="58" t="s">
        <v>1</v>
      </c>
      <c r="G58" s="60">
        <v>2.6674971000267686E-3</v>
      </c>
      <c r="H58" s="61">
        <v>0.26479999999999998</v>
      </c>
      <c r="I58" s="62">
        <f t="shared" si="0"/>
        <v>7.0635323208708821E-4</v>
      </c>
      <c r="J58" s="79">
        <v>2.0194521281342016E-8</v>
      </c>
      <c r="K58" s="80">
        <v>0.35333333333333333</v>
      </c>
      <c r="L58" s="79">
        <f t="shared" si="1"/>
        <v>7.1353975194075126E-9</v>
      </c>
      <c r="M58" s="81"/>
    </row>
    <row r="59" spans="2:13">
      <c r="B59" s="58">
        <v>29</v>
      </c>
      <c r="C59" s="216">
        <f>'[1]24.02.20_Inlet'!D40</f>
        <v>45342</v>
      </c>
      <c r="D59" s="216"/>
      <c r="E59" s="59">
        <f>'[1]24.02.20_Inlet'!E40</f>
        <v>0.45851851851851849</v>
      </c>
      <c r="F59" s="58" t="s">
        <v>1</v>
      </c>
      <c r="G59" s="60">
        <v>2.6610725439457478E-3</v>
      </c>
      <c r="H59" s="61">
        <v>0.26289999999999997</v>
      </c>
      <c r="I59" s="62">
        <f t="shared" si="0"/>
        <v>6.9959597180333703E-4</v>
      </c>
      <c r="J59" s="79">
        <v>2.4284821986258586E-8</v>
      </c>
      <c r="K59" s="80">
        <v>0.35166666666666668</v>
      </c>
      <c r="L59" s="79">
        <f t="shared" si="1"/>
        <v>8.5401623985009365E-9</v>
      </c>
      <c r="M59" s="81"/>
    </row>
    <row r="60" spans="2:13">
      <c r="B60" s="58">
        <v>30</v>
      </c>
      <c r="C60" s="216">
        <f>'[1]24.02.20_Inlet'!D41</f>
        <v>45342</v>
      </c>
      <c r="D60" s="216"/>
      <c r="E60" s="59">
        <f>'[1]24.02.20_Inlet'!E41</f>
        <v>0.45921296296296299</v>
      </c>
      <c r="F60" s="58" t="s">
        <v>1</v>
      </c>
      <c r="G60" s="60">
        <v>2.662989203176586E-3</v>
      </c>
      <c r="H60" s="61">
        <v>0.26289999999999997</v>
      </c>
      <c r="I60" s="62">
        <f t="shared" si="0"/>
        <v>7.0009986151512436E-4</v>
      </c>
      <c r="J60" s="79">
        <v>1.7769251360756668E-8</v>
      </c>
      <c r="K60" s="80">
        <v>0.35166666666666668</v>
      </c>
      <c r="L60" s="79">
        <f t="shared" si="1"/>
        <v>6.248853395199429E-9</v>
      </c>
      <c r="M60" s="81"/>
    </row>
    <row r="61" spans="2:13">
      <c r="B61" s="58">
        <v>31</v>
      </c>
      <c r="C61" s="216">
        <f>'[1]24.02.20_Inlet'!D42</f>
        <v>45342</v>
      </c>
      <c r="D61" s="216"/>
      <c r="E61" s="59">
        <f>'[1]24.02.20_Inlet'!E42</f>
        <v>0.45990740740740743</v>
      </c>
      <c r="F61" s="58" t="s">
        <v>1</v>
      </c>
      <c r="G61" s="60">
        <v>2.6555581333095385E-3</v>
      </c>
      <c r="H61" s="61">
        <v>0.26300000000000001</v>
      </c>
      <c r="I61" s="62">
        <f t="shared" si="0"/>
        <v>6.9841178906040861E-4</v>
      </c>
      <c r="J61" s="79">
        <v>1.9375390381011869E-8</v>
      </c>
      <c r="K61" s="80">
        <v>0.35166666666666668</v>
      </c>
      <c r="L61" s="79">
        <f t="shared" si="1"/>
        <v>6.813678950655841E-9</v>
      </c>
      <c r="M61" s="81"/>
    </row>
    <row r="62" spans="2:13">
      <c r="B62" s="58">
        <v>32</v>
      </c>
      <c r="C62" s="216">
        <f>'[1]24.02.20_Inlet'!D43</f>
        <v>45342</v>
      </c>
      <c r="D62" s="216"/>
      <c r="E62" s="59">
        <f>'[1]24.02.20_Inlet'!E43</f>
        <v>0.46060185185185187</v>
      </c>
      <c r="F62" s="58" t="s">
        <v>1</v>
      </c>
      <c r="G62" s="60">
        <v>2.6516766306772556E-3</v>
      </c>
      <c r="H62" s="61">
        <v>0.26299999999999996</v>
      </c>
      <c r="I62" s="62">
        <f t="shared" si="0"/>
        <v>6.9739095386811805E-4</v>
      </c>
      <c r="J62" s="79">
        <v>2.3519229053270273E-8</v>
      </c>
      <c r="K62" s="80">
        <v>0.29666666666666669</v>
      </c>
      <c r="L62" s="79">
        <f t="shared" si="1"/>
        <v>6.9773712858035147E-9</v>
      </c>
      <c r="M62" s="81"/>
    </row>
    <row r="63" spans="2:13">
      <c r="B63" s="58">
        <v>33</v>
      </c>
      <c r="C63" s="216">
        <f>'[1]24.02.20_Inlet'!D44</f>
        <v>45342</v>
      </c>
      <c r="D63" s="216"/>
      <c r="E63" s="59">
        <f>'[1]24.02.20_Inlet'!E44</f>
        <v>0.46129629629629632</v>
      </c>
      <c r="F63" s="58" t="s">
        <v>1</v>
      </c>
      <c r="G63" s="60">
        <v>2.6602319978584811E-3</v>
      </c>
      <c r="H63" s="61">
        <v>0.26579999999999998</v>
      </c>
      <c r="I63" s="62">
        <f t="shared" si="0"/>
        <v>7.0708966503078418E-4</v>
      </c>
      <c r="J63" s="79">
        <v>3.1806906397787091E-8</v>
      </c>
      <c r="K63" s="80">
        <v>0.32833333333333331</v>
      </c>
      <c r="L63" s="79">
        <f t="shared" si="1"/>
        <v>1.0443267600606761E-8</v>
      </c>
      <c r="M63" s="81"/>
    </row>
    <row r="64" spans="2:13">
      <c r="B64" s="58">
        <v>34</v>
      </c>
      <c r="C64" s="216">
        <f>'[1]24.02.20_Inlet'!D45</f>
        <v>45342</v>
      </c>
      <c r="D64" s="216"/>
      <c r="E64" s="59">
        <f>'[1]24.02.20_Inlet'!E45</f>
        <v>0.46199074074074076</v>
      </c>
      <c r="F64" s="58" t="s">
        <v>1</v>
      </c>
      <c r="G64" s="60">
        <v>2.6611742660836973E-3</v>
      </c>
      <c r="H64" s="61">
        <v>0.2656</v>
      </c>
      <c r="I64" s="62">
        <f t="shared" si="0"/>
        <v>7.0680788507183E-4</v>
      </c>
      <c r="J64" s="79">
        <v>3.6100651378602662E-8</v>
      </c>
      <c r="K64" s="80">
        <v>0.35833333333333334</v>
      </c>
      <c r="L64" s="79">
        <f t="shared" si="1"/>
        <v>1.2936066743999287E-8</v>
      </c>
      <c r="M64" s="81"/>
    </row>
    <row r="65" spans="2:13">
      <c r="B65" s="58">
        <v>35</v>
      </c>
      <c r="C65" s="216">
        <f>'[1]24.02.20_Inlet'!D46</f>
        <v>45342</v>
      </c>
      <c r="D65" s="216"/>
      <c r="E65" s="59">
        <f>'[1]24.02.20_Inlet'!E46</f>
        <v>0.4626851851851852</v>
      </c>
      <c r="F65" s="58" t="s">
        <v>1</v>
      </c>
      <c r="G65" s="60">
        <v>2.6577638975640223E-3</v>
      </c>
      <c r="H65" s="61">
        <v>0.26289999999999997</v>
      </c>
      <c r="I65" s="62">
        <f t="shared" si="0"/>
        <v>6.9872612866958138E-4</v>
      </c>
      <c r="J65" s="79">
        <v>3.6405817792451143E-8</v>
      </c>
      <c r="K65" s="80">
        <v>0.32833333333333331</v>
      </c>
      <c r="L65" s="79">
        <f t="shared" si="1"/>
        <v>1.1953243508521459E-8</v>
      </c>
      <c r="M65" s="81"/>
    </row>
    <row r="66" spans="2:13">
      <c r="B66" s="58">
        <v>36</v>
      </c>
      <c r="C66" s="216">
        <f>'[1]24.02.20_Inlet'!D47</f>
        <v>45342</v>
      </c>
      <c r="D66" s="216"/>
      <c r="E66" s="59">
        <f>'[1]24.02.20_Inlet'!E47</f>
        <v>0.46337962962962964</v>
      </c>
      <c r="F66" s="58" t="s">
        <v>1</v>
      </c>
      <c r="G66" s="60">
        <v>2.6604675649147852E-3</v>
      </c>
      <c r="H66" s="61">
        <v>0.2631</v>
      </c>
      <c r="I66" s="62">
        <f t="shared" si="0"/>
        <v>6.9996901632907995E-4</v>
      </c>
      <c r="J66" s="79">
        <v>4.0603194432051388E-8</v>
      </c>
      <c r="K66" s="80">
        <v>0.37</v>
      </c>
      <c r="L66" s="79">
        <f t="shared" si="1"/>
        <v>1.5023181939859013E-8</v>
      </c>
      <c r="M66" s="81"/>
    </row>
    <row r="67" spans="2:13">
      <c r="B67" s="58">
        <v>37</v>
      </c>
      <c r="C67" s="216">
        <f>'[1]24.02.20_Inlet'!D48</f>
        <v>45342</v>
      </c>
      <c r="D67" s="216"/>
      <c r="E67" s="59">
        <f>'[1]24.02.20_Inlet'!E48</f>
        <v>0.46407407407407408</v>
      </c>
      <c r="F67" s="58" t="s">
        <v>1</v>
      </c>
      <c r="G67" s="60">
        <v>2.6514624788078877E-3</v>
      </c>
      <c r="H67" s="61">
        <v>0.26389999999999997</v>
      </c>
      <c r="I67" s="62">
        <f t="shared" si="0"/>
        <v>6.9972094815740147E-4</v>
      </c>
      <c r="J67" s="79">
        <v>4.3408583920763808E-8</v>
      </c>
      <c r="K67" s="80">
        <v>0.37</v>
      </c>
      <c r="L67" s="79">
        <f t="shared" si="1"/>
        <v>1.6061176050682607E-8</v>
      </c>
      <c r="M67" s="81"/>
    </row>
    <row r="68" spans="2:13">
      <c r="B68" s="58">
        <v>38</v>
      </c>
      <c r="C68" s="216">
        <f>'[1]24.02.20_Inlet'!D49</f>
        <v>45342</v>
      </c>
      <c r="D68" s="216"/>
      <c r="E68" s="59">
        <f>'[1]24.02.20_Inlet'!E49</f>
        <v>0.46476851851851853</v>
      </c>
      <c r="F68" s="58" t="s">
        <v>1</v>
      </c>
      <c r="G68" s="60">
        <v>2.6490853930579102E-3</v>
      </c>
      <c r="H68" s="61">
        <v>0.26300000000000001</v>
      </c>
      <c r="I68" s="62">
        <f t="shared" si="0"/>
        <v>6.9670945837423039E-4</v>
      </c>
      <c r="J68" s="79">
        <v>5.3238154724725624E-8</v>
      </c>
      <c r="K68" s="80">
        <v>0.37</v>
      </c>
      <c r="L68" s="79">
        <f t="shared" si="1"/>
        <v>1.9698117248148479E-8</v>
      </c>
      <c r="M68" s="81"/>
    </row>
    <row r="69" spans="2:13">
      <c r="B69" s="58">
        <v>39</v>
      </c>
      <c r="C69" s="216">
        <f>'[1]24.02.20_Inlet'!D50</f>
        <v>45342</v>
      </c>
      <c r="D69" s="216"/>
      <c r="E69" s="59">
        <f>'[1]24.02.20_Inlet'!E50</f>
        <v>0.46546296296296297</v>
      </c>
      <c r="F69" s="58" t="s">
        <v>1</v>
      </c>
      <c r="G69" s="60">
        <v>2.645755331489248E-3</v>
      </c>
      <c r="H69" s="61">
        <v>0.26389999999999997</v>
      </c>
      <c r="I69" s="62">
        <f t="shared" si="0"/>
        <v>6.9821483198001251E-4</v>
      </c>
      <c r="J69" s="79">
        <v>4.7900419380744165E-8</v>
      </c>
      <c r="K69" s="80">
        <v>0.37</v>
      </c>
      <c r="L69" s="79">
        <f t="shared" si="1"/>
        <v>1.772315517087534E-8</v>
      </c>
      <c r="M69" s="81"/>
    </row>
    <row r="70" spans="2:13">
      <c r="B70" s="58">
        <v>40</v>
      </c>
      <c r="C70" s="216">
        <f>'[1]24.02.20_Inlet'!D51</f>
        <v>45342</v>
      </c>
      <c r="D70" s="216"/>
      <c r="E70" s="59">
        <f>'[1]24.02.20_Inlet'!E51</f>
        <v>0.46615740740740741</v>
      </c>
      <c r="F70" s="58" t="s">
        <v>1</v>
      </c>
      <c r="G70" s="60">
        <v>2.6540858392076379E-3</v>
      </c>
      <c r="H70" s="61">
        <v>0.26289999999999997</v>
      </c>
      <c r="I70" s="62">
        <f t="shared" si="0"/>
        <v>6.9775916712768794E-4</v>
      </c>
      <c r="J70" s="79">
        <v>5.3355938252877655E-8</v>
      </c>
      <c r="K70" s="80">
        <v>0.38166666666666665</v>
      </c>
      <c r="L70" s="79">
        <f t="shared" si="1"/>
        <v>2.0364183099848305E-8</v>
      </c>
      <c r="M70" s="81"/>
    </row>
    <row r="71" spans="2:13">
      <c r="B71" s="58">
        <v>41</v>
      </c>
      <c r="C71" s="216">
        <f>'[1]24.02.20_Inlet'!D52</f>
        <v>45342</v>
      </c>
      <c r="D71" s="216"/>
      <c r="E71" s="59">
        <f>'[1]24.02.20_Inlet'!E52</f>
        <v>0.46685185185185185</v>
      </c>
      <c r="F71" s="58" t="s">
        <v>1</v>
      </c>
      <c r="G71" s="60">
        <v>2.6551833675381459E-3</v>
      </c>
      <c r="H71" s="61">
        <v>0.26329999999999998</v>
      </c>
      <c r="I71" s="62">
        <f t="shared" si="0"/>
        <v>6.9910978067279372E-4</v>
      </c>
      <c r="J71" s="79">
        <v>5.5791915766931374E-8</v>
      </c>
      <c r="K71" s="80">
        <v>0.37</v>
      </c>
      <c r="L71" s="79">
        <f t="shared" si="1"/>
        <v>2.0643008833764607E-8</v>
      </c>
      <c r="M71" s="81"/>
    </row>
    <row r="72" spans="2:13">
      <c r="B72" s="58">
        <v>42</v>
      </c>
      <c r="C72" s="216">
        <f>'[1]24.02.20_Inlet'!D53</f>
        <v>45342</v>
      </c>
      <c r="D72" s="216"/>
      <c r="E72" s="59">
        <f>'[1]24.02.20_Inlet'!E53</f>
        <v>0.46754629629629629</v>
      </c>
      <c r="F72" s="58" t="s">
        <v>1</v>
      </c>
      <c r="G72" s="60">
        <v>2.6569072900865529E-3</v>
      </c>
      <c r="H72" s="61">
        <v>0.26569999999999999</v>
      </c>
      <c r="I72" s="62">
        <f t="shared" si="0"/>
        <v>7.0594026697599704E-4</v>
      </c>
      <c r="J72" s="79">
        <v>5.3880610332827693E-8</v>
      </c>
      <c r="K72" s="80">
        <v>0.37</v>
      </c>
      <c r="L72" s="79">
        <f t="shared" si="1"/>
        <v>1.9935825823146245E-8</v>
      </c>
      <c r="M72" s="81"/>
    </row>
    <row r="73" spans="2:13">
      <c r="B73" s="58">
        <v>43</v>
      </c>
      <c r="C73" s="216">
        <f>'[1]24.02.20_Inlet'!D54</f>
        <v>45342</v>
      </c>
      <c r="D73" s="216"/>
      <c r="E73" s="59">
        <f>'[1]24.02.20_Inlet'!E54</f>
        <v>0.46824074074074074</v>
      </c>
      <c r="F73" s="58" t="s">
        <v>1</v>
      </c>
      <c r="G73" s="60">
        <v>2.6537110734362449E-3</v>
      </c>
      <c r="H73" s="61">
        <v>0.26289999999999997</v>
      </c>
      <c r="I73" s="62">
        <f t="shared" si="0"/>
        <v>6.9766064120638867E-4</v>
      </c>
      <c r="J73" s="79">
        <v>5.9389667172303033E-8</v>
      </c>
      <c r="K73" s="80">
        <v>0.37</v>
      </c>
      <c r="L73" s="79">
        <f t="shared" si="1"/>
        <v>2.1974176853752121E-8</v>
      </c>
      <c r="M73" s="81"/>
    </row>
    <row r="74" spans="2:13">
      <c r="B74" s="58">
        <v>44</v>
      </c>
      <c r="C74" s="216">
        <f>'[1]24.02.20_Inlet'!D55</f>
        <v>45342</v>
      </c>
      <c r="D74" s="216"/>
      <c r="E74" s="59">
        <f>'[1]24.02.20_Inlet'!E55</f>
        <v>0.46893518518518518</v>
      </c>
      <c r="F74" s="58" t="s">
        <v>1</v>
      </c>
      <c r="G74" s="60">
        <v>2.648464352636745E-3</v>
      </c>
      <c r="H74" s="61">
        <v>0.2631</v>
      </c>
      <c r="I74" s="62">
        <f t="shared" si="0"/>
        <v>6.9681097117872757E-4</v>
      </c>
      <c r="J74" s="79">
        <v>6.1954135807977158E-8</v>
      </c>
      <c r="K74" s="80">
        <v>0.37</v>
      </c>
      <c r="L74" s="79">
        <f t="shared" si="1"/>
        <v>2.2923030248951549E-8</v>
      </c>
      <c r="M74" s="81"/>
    </row>
    <row r="75" spans="2:13">
      <c r="B75" s="58">
        <v>45</v>
      </c>
      <c r="C75" s="216">
        <f>'[1]24.02.20_Inlet'!D56</f>
        <v>45342</v>
      </c>
      <c r="D75" s="216"/>
      <c r="E75" s="59">
        <f>'[1]24.02.20_Inlet'!E56</f>
        <v>0.46962962962962962</v>
      </c>
      <c r="F75" s="58" t="s">
        <v>1</v>
      </c>
      <c r="G75" s="60">
        <v>2.6553921656107785E-3</v>
      </c>
      <c r="H75" s="61">
        <v>0.26299999999999996</v>
      </c>
      <c r="I75" s="62">
        <f t="shared" si="0"/>
        <v>6.9836813955563462E-4</v>
      </c>
      <c r="J75" s="79">
        <v>5.9507450700455063E-8</v>
      </c>
      <c r="K75" s="80">
        <v>0.37</v>
      </c>
      <c r="L75" s="79">
        <f t="shared" si="1"/>
        <v>2.2017756759168374E-8</v>
      </c>
      <c r="M75" s="81"/>
    </row>
    <row r="76" spans="2:13">
      <c r="B76" s="58">
        <v>46</v>
      </c>
      <c r="C76" s="216">
        <f>'[1]24.02.20_Inlet'!D57</f>
        <v>45342</v>
      </c>
      <c r="D76" s="216"/>
      <c r="E76" s="59">
        <f>'[1]24.02.20_Inlet'!E57</f>
        <v>0.47032407407407406</v>
      </c>
      <c r="F76" s="58" t="s">
        <v>1</v>
      </c>
      <c r="G76" s="60">
        <v>2.6600178459891136E-3</v>
      </c>
      <c r="H76" s="61">
        <v>0.26399999999999996</v>
      </c>
      <c r="I76" s="62">
        <f t="shared" si="0"/>
        <v>7.0224471134112585E-4</v>
      </c>
      <c r="J76" s="79">
        <v>5.8260016061390194E-8</v>
      </c>
      <c r="K76" s="80">
        <v>0.37</v>
      </c>
      <c r="L76" s="79">
        <f t="shared" si="1"/>
        <v>2.1556205942714372E-8</v>
      </c>
      <c r="M76" s="81"/>
    </row>
    <row r="77" spans="2:13">
      <c r="B77" s="58">
        <v>47</v>
      </c>
      <c r="C77" s="216">
        <f>'[1]24.02.20_Inlet'!D58</f>
        <v>45342</v>
      </c>
      <c r="D77" s="216"/>
      <c r="E77" s="59">
        <f>'[1]24.02.20_Inlet'!E58</f>
        <v>0.4710185185185185</v>
      </c>
      <c r="F77" s="58" t="s">
        <v>1</v>
      </c>
      <c r="G77" s="60">
        <v>2.6648041402694738E-3</v>
      </c>
      <c r="H77" s="61">
        <v>0.26519999999999999</v>
      </c>
      <c r="I77" s="62">
        <f t="shared" si="0"/>
        <v>7.0670605799946437E-4</v>
      </c>
      <c r="J77" s="79">
        <v>5.9635941822075482E-8</v>
      </c>
      <c r="K77" s="80">
        <v>0.37</v>
      </c>
      <c r="L77" s="79">
        <f t="shared" si="1"/>
        <v>2.2065298474167927E-8</v>
      </c>
      <c r="M77" s="81"/>
    </row>
    <row r="78" spans="2:13">
      <c r="B78" s="58">
        <v>48</v>
      </c>
      <c r="C78" s="216">
        <f>'[1]24.02.20_Inlet'!D59</f>
        <v>45342</v>
      </c>
      <c r="D78" s="216"/>
      <c r="E78" s="59">
        <f>'[1]24.02.20_Inlet'!E59</f>
        <v>0.47171296296296295</v>
      </c>
      <c r="F78" s="58" t="s">
        <v>1</v>
      </c>
      <c r="G78" s="60">
        <v>2.6719835816900149E-3</v>
      </c>
      <c r="H78" s="61">
        <v>0.26289999999999997</v>
      </c>
      <c r="I78" s="62">
        <f t="shared" si="0"/>
        <v>7.0246448362630478E-4</v>
      </c>
      <c r="J78" s="79">
        <v>6.0760239136254133E-8</v>
      </c>
      <c r="K78" s="80">
        <v>0.42666666666666669</v>
      </c>
      <c r="L78" s="79">
        <f t="shared" si="1"/>
        <v>2.5924368698135099E-8</v>
      </c>
      <c r="M78" s="81"/>
    </row>
    <row r="79" spans="2:13">
      <c r="B79" s="58">
        <v>49</v>
      </c>
      <c r="C79" s="216">
        <f>'[1]24.02.20_Inlet'!D60</f>
        <v>45342</v>
      </c>
      <c r="D79" s="216"/>
      <c r="E79" s="59">
        <f>'[1]24.02.20_Inlet'!E60</f>
        <v>0.47240740740740739</v>
      </c>
      <c r="F79" s="58" t="s">
        <v>1</v>
      </c>
      <c r="G79" s="60">
        <v>2.6644614972784865E-3</v>
      </c>
      <c r="H79" s="61">
        <v>0.26299999999999996</v>
      </c>
      <c r="I79" s="62">
        <f t="shared" si="0"/>
        <v>7.0075337378424187E-4</v>
      </c>
      <c r="J79" s="79">
        <v>5.5117337378424206E-8</v>
      </c>
      <c r="K79" s="80">
        <v>0.36833333333333335</v>
      </c>
      <c r="L79" s="79">
        <f t="shared" si="1"/>
        <v>2.0301552601052917E-8</v>
      </c>
      <c r="M79" s="81"/>
    </row>
    <row r="80" spans="2:13">
      <c r="B80" s="58">
        <v>50</v>
      </c>
      <c r="C80" s="216">
        <f>'[1]24.02.20_Inlet'!D61</f>
        <v>45342</v>
      </c>
      <c r="D80" s="216"/>
      <c r="E80" s="59">
        <f>'[1]24.02.20_Inlet'!E61</f>
        <v>0.47310185185185183</v>
      </c>
      <c r="F80" s="58" t="s">
        <v>1</v>
      </c>
      <c r="G80" s="60">
        <v>2.6743124832693849E-3</v>
      </c>
      <c r="H80" s="61">
        <v>0.26409999999999995</v>
      </c>
      <c r="I80" s="62">
        <f t="shared" si="0"/>
        <v>7.0628592683144446E-4</v>
      </c>
      <c r="J80" s="79">
        <v>7.1317926296064948E-8</v>
      </c>
      <c r="K80" s="80">
        <v>0.31</v>
      </c>
      <c r="L80" s="79">
        <f t="shared" si="1"/>
        <v>2.2108557151780132E-8</v>
      </c>
      <c r="M80" s="81"/>
    </row>
    <row r="81" spans="2:13">
      <c r="B81" s="58">
        <v>51</v>
      </c>
      <c r="C81" s="216">
        <f>'[1]24.02.20_Inlet'!D62</f>
        <v>45342</v>
      </c>
      <c r="D81" s="216"/>
      <c r="E81" s="59">
        <f>'[1]24.02.20_Inlet'!E62</f>
        <v>0.47379629629629627</v>
      </c>
      <c r="F81" s="58" t="s">
        <v>1</v>
      </c>
      <c r="G81" s="60">
        <v>2.6581386633354152E-3</v>
      </c>
      <c r="H81" s="61">
        <v>0.26399999999999996</v>
      </c>
      <c r="I81" s="62">
        <f t="shared" si="0"/>
        <v>7.0174860712054956E-4</v>
      </c>
      <c r="J81" s="79">
        <v>5.91915766931382E-8</v>
      </c>
      <c r="K81" s="80">
        <v>0.33833333333333332</v>
      </c>
      <c r="L81" s="79">
        <f t="shared" si="1"/>
        <v>2.0026483447845091E-8</v>
      </c>
      <c r="M81" s="81"/>
    </row>
    <row r="82" spans="2:13">
      <c r="B82" s="58">
        <v>52</v>
      </c>
      <c r="C82" s="216">
        <f>'[1]24.02.20_Inlet'!D63</f>
        <v>45342</v>
      </c>
      <c r="D82" s="216"/>
      <c r="E82" s="59">
        <f>'[1]24.02.20_Inlet'!E63</f>
        <v>0.47449074074074077</v>
      </c>
      <c r="F82" s="58" t="s">
        <v>1</v>
      </c>
      <c r="G82" s="60">
        <v>2.6647131257249929E-3</v>
      </c>
      <c r="H82" s="61">
        <v>0.26300000000000001</v>
      </c>
      <c r="I82" s="62">
        <f t="shared" si="0"/>
        <v>7.0081955206567311E-4</v>
      </c>
      <c r="J82" s="79">
        <v>4.6915320781654322E-8</v>
      </c>
      <c r="K82" s="80">
        <v>0.36666666666666664</v>
      </c>
      <c r="L82" s="79">
        <f t="shared" si="1"/>
        <v>1.7202284286606583E-8</v>
      </c>
      <c r="M82" s="81"/>
    </row>
    <row r="83" spans="2:13">
      <c r="B83" s="58">
        <v>53</v>
      </c>
      <c r="C83" s="216">
        <f>'[1]24.02.20_Inlet'!D64</f>
        <v>45342</v>
      </c>
      <c r="D83" s="216"/>
      <c r="E83" s="59">
        <f>'[1]24.02.20_Inlet'!E64</f>
        <v>0.47518518518518521</v>
      </c>
      <c r="F83" s="58" t="s">
        <v>1</v>
      </c>
      <c r="G83" s="60">
        <v>2.6674221468724903E-3</v>
      </c>
      <c r="H83" s="61">
        <v>0.26379999999999998</v>
      </c>
      <c r="I83" s="62">
        <f t="shared" si="0"/>
        <v>7.0366596234496285E-4</v>
      </c>
      <c r="J83" s="79">
        <v>5.3746765414473099E-8</v>
      </c>
      <c r="K83" s="80">
        <v>0.28166666666666662</v>
      </c>
      <c r="L83" s="79">
        <f t="shared" si="1"/>
        <v>1.5138672258409922E-8</v>
      </c>
      <c r="M83" s="81"/>
    </row>
    <row r="84" spans="2:13">
      <c r="B84" s="58">
        <v>54</v>
      </c>
      <c r="C84" s="216">
        <f>'[1]24.02.20_Inlet'!D65</f>
        <v>45342</v>
      </c>
      <c r="D84" s="216"/>
      <c r="E84" s="59">
        <f>'[1]24.02.20_Inlet'!E65</f>
        <v>0.47587962962962965</v>
      </c>
      <c r="F84" s="58" t="s">
        <v>1</v>
      </c>
      <c r="G84" s="60">
        <v>2.6514624788078877E-3</v>
      </c>
      <c r="H84" s="61">
        <v>0.26289999999999997</v>
      </c>
      <c r="I84" s="62">
        <f t="shared" si="0"/>
        <v>6.9706948567859362E-4</v>
      </c>
      <c r="J84" s="79">
        <v>5.5524225930222181E-8</v>
      </c>
      <c r="K84" s="80">
        <v>0.28166666666666662</v>
      </c>
      <c r="L84" s="79">
        <f t="shared" si="1"/>
        <v>1.563932363701258E-8</v>
      </c>
      <c r="M84" s="81"/>
    </row>
    <row r="85" spans="2:13">
      <c r="B85" s="58">
        <v>55</v>
      </c>
      <c r="C85" s="216">
        <f>'[1]24.02.20_Inlet'!D66</f>
        <v>45342</v>
      </c>
      <c r="D85" s="216"/>
      <c r="E85" s="59">
        <f>'[1]24.02.20_Inlet'!E66</f>
        <v>0.47657407407407409</v>
      </c>
      <c r="F85" s="58" t="s">
        <v>1</v>
      </c>
      <c r="G85" s="60">
        <v>2.6631551708753459E-3</v>
      </c>
      <c r="H85" s="61">
        <v>0.2641</v>
      </c>
      <c r="I85" s="62">
        <f t="shared" si="0"/>
        <v>7.0333928062817888E-4</v>
      </c>
      <c r="J85" s="79">
        <v>5.7831712322655482E-8</v>
      </c>
      <c r="K85" s="80">
        <v>0.31333333333333335</v>
      </c>
      <c r="L85" s="79">
        <f t="shared" si="1"/>
        <v>1.8120603194432052E-8</v>
      </c>
      <c r="M85" s="81"/>
    </row>
    <row r="86" spans="2:13">
      <c r="B86" s="58">
        <v>56</v>
      </c>
      <c r="C86" s="216">
        <f>'[1]24.02.20_Inlet'!D67</f>
        <v>45342</v>
      </c>
      <c r="D86" s="216"/>
      <c r="E86" s="59">
        <f>'[1]24.02.20_Inlet'!E67</f>
        <v>0.47726851851851854</v>
      </c>
      <c r="F86" s="58" t="s">
        <v>1</v>
      </c>
      <c r="G86" s="60">
        <v>2.6584813063264029E-3</v>
      </c>
      <c r="H86" s="61">
        <v>0.26399999999999996</v>
      </c>
      <c r="I86" s="62">
        <f t="shared" si="0"/>
        <v>7.0183906487017022E-4</v>
      </c>
      <c r="J86" s="79">
        <v>5.5524225930222181E-8</v>
      </c>
      <c r="K86" s="80">
        <v>0.33666666666666667</v>
      </c>
      <c r="L86" s="79">
        <f t="shared" si="1"/>
        <v>1.8693156063174802E-8</v>
      </c>
      <c r="M86" s="81"/>
    </row>
    <row r="87" spans="2:13">
      <c r="B87" s="58">
        <v>57</v>
      </c>
      <c r="C87" s="216">
        <f>'[1]24.02.20_Inlet'!D68</f>
        <v>45342</v>
      </c>
      <c r="D87" s="216"/>
      <c r="E87" s="59">
        <f>'[1]24.02.20_Inlet'!E68</f>
        <v>0.47796296296296298</v>
      </c>
      <c r="F87" s="58" t="s">
        <v>1</v>
      </c>
      <c r="G87" s="60">
        <v>2.659466404925493E-3</v>
      </c>
      <c r="H87" s="61">
        <v>0.26439999999999997</v>
      </c>
      <c r="I87" s="62">
        <f t="shared" si="0"/>
        <v>7.0316291746230027E-4</v>
      </c>
      <c r="J87" s="79">
        <v>5.8897117872758088E-8</v>
      </c>
      <c r="K87" s="80">
        <v>0.42166666666666669</v>
      </c>
      <c r="L87" s="79">
        <f t="shared" si="1"/>
        <v>2.4834951369679663E-8</v>
      </c>
      <c r="M87" s="81"/>
    </row>
    <row r="88" spans="2:13">
      <c r="B88" s="58">
        <v>58</v>
      </c>
      <c r="C88" s="216">
        <f>'[1]24.02.20_Inlet'!D69</f>
        <v>45342</v>
      </c>
      <c r="D88" s="216"/>
      <c r="E88" s="59">
        <f>'[1]24.02.20_Inlet'!E69</f>
        <v>0.47865740740740742</v>
      </c>
      <c r="F88" s="58" t="s">
        <v>1</v>
      </c>
      <c r="G88" s="60">
        <v>2.6504987953957348E-3</v>
      </c>
      <c r="H88" s="61">
        <v>0.26469999999999999</v>
      </c>
      <c r="I88" s="62">
        <f t="shared" si="0"/>
        <v>7.0158703114125097E-4</v>
      </c>
      <c r="J88" s="79">
        <v>5.9004193807441776E-8</v>
      </c>
      <c r="K88" s="80">
        <v>0.42166666666666669</v>
      </c>
      <c r="L88" s="79">
        <f t="shared" si="1"/>
        <v>2.488010172213795E-8</v>
      </c>
      <c r="M88" s="81"/>
    </row>
    <row r="89" spans="2:13">
      <c r="B89" s="58">
        <v>59</v>
      </c>
      <c r="C89" s="216">
        <f>'[1]24.02.20_Inlet'!D70</f>
        <v>45342</v>
      </c>
      <c r="D89" s="216"/>
      <c r="E89" s="59">
        <f>'[1]24.02.20_Inlet'!E70</f>
        <v>0.47935185185185186</v>
      </c>
      <c r="F89" s="58" t="s">
        <v>1</v>
      </c>
      <c r="G89" s="60">
        <v>2.6517194610511286E-3</v>
      </c>
      <c r="H89" s="61">
        <v>0.26289999999999997</v>
      </c>
      <c r="I89" s="62">
        <f t="shared" si="0"/>
        <v>6.9713704631034165E-4</v>
      </c>
      <c r="J89" s="79">
        <v>6.3024895154813959E-8</v>
      </c>
      <c r="K89" s="80">
        <v>0.42166666666666669</v>
      </c>
      <c r="L89" s="79">
        <f t="shared" si="1"/>
        <v>2.6575497456946556E-8</v>
      </c>
      <c r="M89" s="81"/>
    </row>
    <row r="90" spans="2:13">
      <c r="B90" s="58">
        <v>60</v>
      </c>
      <c r="C90" s="216">
        <f>'[1]24.02.20_Inlet'!D71</f>
        <v>45342</v>
      </c>
      <c r="D90" s="216"/>
      <c r="E90" s="59">
        <f>'[1]24.02.20_Inlet'!E71</f>
        <v>0.4800462962962963</v>
      </c>
      <c r="F90" s="58" t="s">
        <v>1</v>
      </c>
      <c r="G90" s="60">
        <v>2.6585241367002763E-3</v>
      </c>
      <c r="H90" s="61">
        <v>0.26409999999999995</v>
      </c>
      <c r="I90" s="62">
        <f t="shared" si="0"/>
        <v>7.0211622450254288E-4</v>
      </c>
      <c r="J90" s="79">
        <v>6.6023021325956997E-8</v>
      </c>
      <c r="K90" s="80">
        <v>0.42166666666666669</v>
      </c>
      <c r="L90" s="79">
        <f t="shared" si="1"/>
        <v>2.7839707325778535E-8</v>
      </c>
      <c r="M90" s="81"/>
    </row>
    <row r="91" spans="2:13">
      <c r="B91" s="58">
        <v>61</v>
      </c>
      <c r="C91" s="216">
        <f>'[1]24.02.20_Inlet'!D72</f>
        <v>45342</v>
      </c>
      <c r="D91" s="216"/>
      <c r="E91" s="59">
        <f>'[1]24.02.20_Inlet'!E72</f>
        <v>0.48074074074074075</v>
      </c>
      <c r="F91" s="58" t="s">
        <v>1</v>
      </c>
      <c r="G91" s="60">
        <v>2.6527848666012314E-3</v>
      </c>
      <c r="H91" s="61">
        <v>0.26369999999999999</v>
      </c>
      <c r="I91" s="62">
        <f t="shared" si="0"/>
        <v>6.9953936932274469E-4</v>
      </c>
      <c r="J91" s="79">
        <v>6.266619077362362E-8</v>
      </c>
      <c r="K91" s="80">
        <v>0.42166666666666669</v>
      </c>
      <c r="L91" s="79">
        <f t="shared" si="1"/>
        <v>2.6424243776211295E-8</v>
      </c>
      <c r="M91" s="81"/>
    </row>
    <row r="92" spans="2:13">
      <c r="B92" s="58">
        <v>62</v>
      </c>
      <c r="C92" s="216">
        <f>'[1]24.02.20_Inlet'!D73</f>
        <v>45342</v>
      </c>
      <c r="D92" s="216"/>
      <c r="E92" s="59">
        <f>'[1]24.02.20_Inlet'!E73</f>
        <v>0.48143518518518519</v>
      </c>
      <c r="F92" s="58" t="s">
        <v>1</v>
      </c>
      <c r="G92" s="60">
        <v>2.6456589631480326E-3</v>
      </c>
      <c r="H92" s="61">
        <v>0.26289999999999997</v>
      </c>
      <c r="I92" s="62">
        <f t="shared" si="0"/>
        <v>6.9554374141161772E-4</v>
      </c>
      <c r="J92" s="79">
        <v>6.1825644686356733E-8</v>
      </c>
      <c r="K92" s="80">
        <v>0.42166666666666669</v>
      </c>
      <c r="L92" s="79">
        <f t="shared" si="1"/>
        <v>2.6069813509413758E-8</v>
      </c>
      <c r="M92" s="81"/>
    </row>
    <row r="93" spans="2:13">
      <c r="B93" s="58">
        <v>63</v>
      </c>
      <c r="C93" s="216">
        <f>'[1]24.02.20_Inlet'!D74</f>
        <v>45342</v>
      </c>
      <c r="D93" s="216"/>
      <c r="E93" s="59">
        <f>'[1]24.02.20_Inlet'!E74</f>
        <v>0.48212962962962963</v>
      </c>
      <c r="F93" s="58" t="s">
        <v>1</v>
      </c>
      <c r="G93" s="60">
        <v>2.6608583920763804E-3</v>
      </c>
      <c r="H93" s="61">
        <v>0.26579999999999998</v>
      </c>
      <c r="I93" s="62">
        <f t="shared" si="0"/>
        <v>7.0725616061390181E-4</v>
      </c>
      <c r="J93" s="79">
        <v>6.6440617471223334E-8</v>
      </c>
      <c r="K93" s="80">
        <v>0.42166666666666669</v>
      </c>
      <c r="L93" s="79">
        <f t="shared" si="1"/>
        <v>2.8015793700365842E-8</v>
      </c>
      <c r="M93" s="81"/>
    </row>
    <row r="94" spans="2:13">
      <c r="B94" s="58">
        <v>64</v>
      </c>
      <c r="C94" s="216">
        <f>'[1]24.02.20_Inlet'!D75</f>
        <v>45342</v>
      </c>
      <c r="D94" s="216"/>
      <c r="E94" s="59">
        <f>'[1]24.02.20_Inlet'!E75</f>
        <v>0.48282407407407407</v>
      </c>
      <c r="F94" s="58" t="s">
        <v>1</v>
      </c>
      <c r="G94" s="60">
        <v>2.6652966895690192E-3</v>
      </c>
      <c r="H94" s="61">
        <v>0.26389999999999997</v>
      </c>
      <c r="I94" s="62">
        <f t="shared" si="0"/>
        <v>7.033717963772641E-4</v>
      </c>
      <c r="J94" s="79">
        <v>6.0053537967341832E-8</v>
      </c>
      <c r="K94" s="80">
        <v>0.38666666666666666</v>
      </c>
      <c r="L94" s="79">
        <f t="shared" si="1"/>
        <v>2.3220701347372176E-8</v>
      </c>
      <c r="M94" s="81"/>
    </row>
    <row r="95" spans="2:13">
      <c r="B95" s="58">
        <v>65</v>
      </c>
      <c r="C95" s="216">
        <f>'[1]24.02.20_Inlet'!D76</f>
        <v>45342</v>
      </c>
      <c r="D95" s="216"/>
      <c r="E95" s="59">
        <f>'[1]24.02.20_Inlet'!E76</f>
        <v>0.48351851851851851</v>
      </c>
      <c r="F95" s="58" t="s">
        <v>1</v>
      </c>
      <c r="G95" s="60">
        <v>2.6652431516016773E-3</v>
      </c>
      <c r="H95" s="61">
        <v>0.26390000000000002</v>
      </c>
      <c r="I95" s="62">
        <f t="shared" si="0"/>
        <v>7.033576677076827E-4</v>
      </c>
      <c r="J95" s="79">
        <v>6.3603105202105821E-8</v>
      </c>
      <c r="K95" s="80">
        <v>0.42166666666666669</v>
      </c>
      <c r="L95" s="79">
        <f t="shared" si="1"/>
        <v>2.6819309360221291E-8</v>
      </c>
      <c r="M95" s="81"/>
    </row>
    <row r="96" spans="2:13">
      <c r="B96" s="58">
        <v>66</v>
      </c>
      <c r="C96" s="216">
        <f>'[1]24.02.20_Inlet'!D77</f>
        <v>45342</v>
      </c>
      <c r="D96" s="216"/>
      <c r="E96" s="59">
        <f>'[1]24.02.20_Inlet'!E77</f>
        <v>0.48421296296296296</v>
      </c>
      <c r="F96" s="58" t="s">
        <v>1</v>
      </c>
      <c r="G96" s="60">
        <v>2.6562487730882483E-3</v>
      </c>
      <c r="H96" s="61">
        <v>0.26299999999999996</v>
      </c>
      <c r="I96" s="62">
        <f t="shared" ref="I96:I159" si="2">G96*H96</f>
        <v>6.9859342732220915E-4</v>
      </c>
      <c r="J96" s="79">
        <v>5.9716248773088245E-8</v>
      </c>
      <c r="K96" s="80">
        <v>0.42166666666666669</v>
      </c>
      <c r="L96" s="79">
        <f t="shared" ref="L96:L159" si="3">J96*K96</f>
        <v>2.5180351565985543E-8</v>
      </c>
      <c r="M96" s="81"/>
    </row>
    <row r="97" spans="2:13">
      <c r="B97" s="58">
        <v>67</v>
      </c>
      <c r="C97" s="216">
        <f>'[1]24.02.20_Inlet'!D78</f>
        <v>45342</v>
      </c>
      <c r="D97" s="216"/>
      <c r="E97" s="59">
        <f>'[1]24.02.20_Inlet'!E78</f>
        <v>0.4849074074074074</v>
      </c>
      <c r="F97" s="58" t="s">
        <v>1</v>
      </c>
      <c r="G97" s="60">
        <v>2.6552047827250822E-3</v>
      </c>
      <c r="H97" s="61">
        <v>0.26309999999999995</v>
      </c>
      <c r="I97" s="62">
        <f t="shared" si="2"/>
        <v>6.9858437833496896E-4</v>
      </c>
      <c r="J97" s="79">
        <v>5.7312394039439631E-8</v>
      </c>
      <c r="K97" s="80">
        <v>0.42166666666666669</v>
      </c>
      <c r="L97" s="79">
        <f t="shared" si="3"/>
        <v>2.4166726153297044E-8</v>
      </c>
      <c r="M97" s="81"/>
    </row>
    <row r="98" spans="2:13">
      <c r="B98" s="58">
        <v>68</v>
      </c>
      <c r="C98" s="216">
        <f>'[1]24.02.20_Inlet'!D79</f>
        <v>45342</v>
      </c>
      <c r="D98" s="216"/>
      <c r="E98" s="59">
        <f>'[1]24.02.20_Inlet'!E79</f>
        <v>0.48560185185185184</v>
      </c>
      <c r="F98" s="58" t="s">
        <v>1</v>
      </c>
      <c r="G98" s="60">
        <v>2.6586793968055677E-3</v>
      </c>
      <c r="H98" s="61">
        <v>0.26299999999999996</v>
      </c>
      <c r="I98" s="62">
        <f t="shared" si="2"/>
        <v>6.9923268135986419E-4</v>
      </c>
      <c r="J98" s="79">
        <v>5.7494423128401894E-8</v>
      </c>
      <c r="K98" s="80">
        <v>0.42166666666666669</v>
      </c>
      <c r="L98" s="79">
        <f t="shared" si="3"/>
        <v>2.4243481752476133E-8</v>
      </c>
      <c r="M98" s="81"/>
    </row>
    <row r="99" spans="2:13">
      <c r="B99" s="58">
        <v>69</v>
      </c>
      <c r="C99" s="216">
        <f>'[1]24.02.20_Inlet'!D80</f>
        <v>45342</v>
      </c>
      <c r="D99" s="216"/>
      <c r="E99" s="59">
        <f>'[1]24.02.20_Inlet'!E80</f>
        <v>0.48629629629629628</v>
      </c>
      <c r="F99" s="58" t="s">
        <v>1</v>
      </c>
      <c r="G99" s="60">
        <v>2.6591772999018464E-3</v>
      </c>
      <c r="H99" s="61">
        <v>0.26569999999999999</v>
      </c>
      <c r="I99" s="62">
        <f t="shared" si="2"/>
        <v>7.0654340858392062E-4</v>
      </c>
      <c r="J99" s="79">
        <v>6.1836352279825108E-8</v>
      </c>
      <c r="K99" s="80">
        <v>0.42166666666666669</v>
      </c>
      <c r="L99" s="79">
        <f t="shared" si="3"/>
        <v>2.607432854465959E-8</v>
      </c>
      <c r="M99" s="81"/>
    </row>
    <row r="100" spans="2:13">
      <c r="B100" s="58">
        <v>70</v>
      </c>
      <c r="C100" s="216">
        <f>'[1]24.02.20_Inlet'!D81</f>
        <v>45342</v>
      </c>
      <c r="D100" s="216"/>
      <c r="E100" s="59">
        <f>'[1]24.02.20_Inlet'!E81</f>
        <v>0.48699074074074072</v>
      </c>
      <c r="F100" s="58" t="s">
        <v>1</v>
      </c>
      <c r="G100" s="60">
        <v>2.6627643437137499E-3</v>
      </c>
      <c r="H100" s="61">
        <v>0.2631</v>
      </c>
      <c r="I100" s="62">
        <f t="shared" si="2"/>
        <v>7.005732988310876E-4</v>
      </c>
      <c r="J100" s="79">
        <v>6.4384759525296684E-8</v>
      </c>
      <c r="K100" s="80">
        <v>0.45500000000000002</v>
      </c>
      <c r="L100" s="79">
        <f t="shared" si="3"/>
        <v>2.9295065584009993E-8</v>
      </c>
      <c r="M100" s="81"/>
    </row>
    <row r="101" spans="2:13">
      <c r="B101" s="58">
        <v>71</v>
      </c>
      <c r="C101" s="216">
        <f>'[1]24.02.20_Inlet'!D82</f>
        <v>45342</v>
      </c>
      <c r="D101" s="216"/>
      <c r="E101" s="59">
        <f>'[1]24.02.20_Inlet'!E82</f>
        <v>0.48768518518518517</v>
      </c>
      <c r="F101" s="58" t="s">
        <v>1</v>
      </c>
      <c r="G101" s="60">
        <v>2.6625448380476488E-3</v>
      </c>
      <c r="H101" s="61">
        <v>0.2641</v>
      </c>
      <c r="I101" s="62">
        <f t="shared" si="2"/>
        <v>7.0317809172838405E-4</v>
      </c>
      <c r="J101" s="79">
        <v>6.3865441242080833E-8</v>
      </c>
      <c r="K101" s="80">
        <v>0.34833333333333333</v>
      </c>
      <c r="L101" s="79">
        <f t="shared" si="3"/>
        <v>2.2246462032658157E-8</v>
      </c>
      <c r="M101" s="81"/>
    </row>
    <row r="102" spans="2:13">
      <c r="B102" s="58">
        <v>72</v>
      </c>
      <c r="C102" s="216">
        <f>'[1]24.02.20_Inlet'!D83</f>
        <v>45342</v>
      </c>
      <c r="D102" s="216"/>
      <c r="E102" s="59">
        <f>'[1]24.02.20_Inlet'!E83</f>
        <v>0.48837962962962961</v>
      </c>
      <c r="F102" s="58" t="s">
        <v>1</v>
      </c>
      <c r="G102" s="60">
        <v>2.6625608994378515E-3</v>
      </c>
      <c r="H102" s="61">
        <v>0.26479999999999998</v>
      </c>
      <c r="I102" s="62">
        <f t="shared" si="2"/>
        <v>7.0504612617114306E-4</v>
      </c>
      <c r="J102" s="79">
        <v>6.6290711162666184E-8</v>
      </c>
      <c r="K102" s="80">
        <v>0.34833333333333333</v>
      </c>
      <c r="L102" s="79">
        <f t="shared" si="3"/>
        <v>2.3091264388328719E-8</v>
      </c>
      <c r="M102" s="81"/>
    </row>
    <row r="103" spans="2:13">
      <c r="B103" s="58">
        <v>73</v>
      </c>
      <c r="C103" s="216">
        <f>'[1]24.02.20_Inlet'!D84</f>
        <v>45342</v>
      </c>
      <c r="D103" s="216"/>
      <c r="E103" s="59">
        <f>'[1]24.02.20_Inlet'!E84</f>
        <v>0.48907407407407405</v>
      </c>
      <c r="F103" s="58" t="s">
        <v>1</v>
      </c>
      <c r="G103" s="60">
        <v>2.6534112608191307E-3</v>
      </c>
      <c r="H103" s="61">
        <v>0.26390000000000002</v>
      </c>
      <c r="I103" s="62">
        <f t="shared" si="2"/>
        <v>7.002352317301687E-4</v>
      </c>
      <c r="J103" s="79">
        <v>6.4523958240385471E-8</v>
      </c>
      <c r="K103" s="80">
        <v>0.32166666666666666</v>
      </c>
      <c r="L103" s="79">
        <f t="shared" si="3"/>
        <v>2.0755206567323993E-8</v>
      </c>
      <c r="M103" s="81"/>
    </row>
    <row r="104" spans="2:13">
      <c r="B104" s="58">
        <v>74</v>
      </c>
      <c r="C104" s="216">
        <f>'[1]24.02.20_Inlet'!D85</f>
        <v>45342</v>
      </c>
      <c r="D104" s="216"/>
      <c r="E104" s="59">
        <f>'[1]24.02.20_Inlet'!E85</f>
        <v>0.48976851851851849</v>
      </c>
      <c r="F104" s="58" t="s">
        <v>1</v>
      </c>
      <c r="G104" s="60">
        <v>0</v>
      </c>
      <c r="H104" s="61">
        <v>0.26379999999999998</v>
      </c>
      <c r="I104" s="62">
        <f t="shared" si="2"/>
        <v>0</v>
      </c>
      <c r="J104" s="79">
        <v>6.5808869456589621E-8</v>
      </c>
      <c r="K104" s="80">
        <v>0.34833333333333333</v>
      </c>
      <c r="L104" s="79">
        <f t="shared" si="3"/>
        <v>2.2923422860712051E-8</v>
      </c>
      <c r="M104" s="81"/>
    </row>
    <row r="105" spans="2:13">
      <c r="B105" s="58">
        <v>75</v>
      </c>
      <c r="C105" s="216">
        <f>'[1]24.02.20_Inlet'!D86</f>
        <v>45342</v>
      </c>
      <c r="D105" s="216"/>
      <c r="E105" s="59">
        <f>'[1]24.02.20_Inlet'!E86</f>
        <v>0.49046296296296299</v>
      </c>
      <c r="F105" s="58" t="s">
        <v>1</v>
      </c>
      <c r="G105" s="60">
        <v>2.6539894708664225E-3</v>
      </c>
      <c r="H105" s="61">
        <v>0.26379999999999998</v>
      </c>
      <c r="I105" s="62">
        <f t="shared" si="2"/>
        <v>7.0012242241456217E-4</v>
      </c>
      <c r="J105" s="79">
        <v>6.8009279914339247E-8</v>
      </c>
      <c r="K105" s="80">
        <v>0.38999999999999996</v>
      </c>
      <c r="L105" s="79">
        <f t="shared" si="3"/>
        <v>2.6523619166592303E-8</v>
      </c>
      <c r="M105" s="81"/>
    </row>
    <row r="106" spans="2:13">
      <c r="B106" s="58">
        <v>76</v>
      </c>
      <c r="C106" s="216">
        <f>'[1]24.02.20_Inlet'!D87</f>
        <v>45342</v>
      </c>
      <c r="D106" s="216"/>
      <c r="E106" s="59">
        <f>'[1]24.02.20_Inlet'!E87</f>
        <v>0.49115740740740743</v>
      </c>
      <c r="F106" s="58" t="s">
        <v>1</v>
      </c>
      <c r="G106" s="60">
        <v>2.6508628535736587E-3</v>
      </c>
      <c r="H106" s="61">
        <v>0.26419999999999999</v>
      </c>
      <c r="I106" s="62">
        <f t="shared" si="2"/>
        <v>7.0035796591416059E-4</v>
      </c>
      <c r="J106" s="79">
        <v>6.5289551173373784E-8</v>
      </c>
      <c r="K106" s="80">
        <v>0.41833333333333333</v>
      </c>
      <c r="L106" s="79">
        <f t="shared" si="3"/>
        <v>2.73127955741947E-8</v>
      </c>
      <c r="M106" s="81"/>
    </row>
    <row r="107" spans="2:13">
      <c r="B107" s="58">
        <v>77</v>
      </c>
      <c r="C107" s="216">
        <f>'[1]24.02.20_Inlet'!D88</f>
        <v>45342</v>
      </c>
      <c r="D107" s="216"/>
      <c r="E107" s="59">
        <f>'[1]24.02.20_Inlet'!E88</f>
        <v>0.49185185185185187</v>
      </c>
      <c r="F107" s="58" t="s">
        <v>1</v>
      </c>
      <c r="G107" s="60">
        <v>2.6524422236102432E-3</v>
      </c>
      <c r="H107" s="61">
        <v>0.26450000000000001</v>
      </c>
      <c r="I107" s="62">
        <f t="shared" si="2"/>
        <v>7.0157096814490939E-4</v>
      </c>
      <c r="J107" s="79">
        <v>6.5268135986437047E-8</v>
      </c>
      <c r="K107" s="80">
        <v>0.38999999999999996</v>
      </c>
      <c r="L107" s="79">
        <f t="shared" si="3"/>
        <v>2.5454573034710446E-8</v>
      </c>
      <c r="M107" s="81"/>
    </row>
    <row r="108" spans="2:13">
      <c r="B108" s="58">
        <v>78</v>
      </c>
      <c r="C108" s="216">
        <f>'[1]24.02.20_Inlet'!D89</f>
        <v>45342</v>
      </c>
      <c r="D108" s="216"/>
      <c r="E108" s="59">
        <f>'[1]24.02.20_Inlet'!E89</f>
        <v>0.49254629629629632</v>
      </c>
      <c r="F108" s="58" t="s">
        <v>1</v>
      </c>
      <c r="G108" s="60">
        <v>2.673354153653966E-3</v>
      </c>
      <c r="H108" s="61">
        <v>0.26389999999999997</v>
      </c>
      <c r="I108" s="62">
        <f t="shared" si="2"/>
        <v>7.0549816114928157E-4</v>
      </c>
      <c r="J108" s="79">
        <v>5.3013295261889886E-8</v>
      </c>
      <c r="K108" s="80">
        <v>0.33500000000000002</v>
      </c>
      <c r="L108" s="79">
        <f t="shared" si="3"/>
        <v>1.7759453912733113E-8</v>
      </c>
      <c r="M108" s="81"/>
    </row>
    <row r="109" spans="2:13">
      <c r="B109" s="58">
        <v>79</v>
      </c>
      <c r="C109" s="216">
        <f>'[1]24.02.20_Inlet'!D90</f>
        <v>45342</v>
      </c>
      <c r="D109" s="216"/>
      <c r="E109" s="59">
        <f>'[1]24.02.20_Inlet'!E90</f>
        <v>0.49324074074074076</v>
      </c>
      <c r="F109" s="58" t="s">
        <v>1</v>
      </c>
      <c r="G109" s="60">
        <v>2.6518747211564195E-3</v>
      </c>
      <c r="H109" s="61">
        <v>0.26300000000000001</v>
      </c>
      <c r="I109" s="62">
        <f t="shared" si="2"/>
        <v>6.9744305166413842E-4</v>
      </c>
      <c r="J109" s="79">
        <v>5.3098956009636823E-8</v>
      </c>
      <c r="K109" s="80">
        <v>0.33500000000000002</v>
      </c>
      <c r="L109" s="79">
        <f t="shared" si="3"/>
        <v>1.7788150263228338E-8</v>
      </c>
      <c r="M109" s="81"/>
    </row>
    <row r="110" spans="2:13">
      <c r="B110" s="58">
        <v>80</v>
      </c>
      <c r="C110" s="216">
        <f>'[1]24.02.20_Inlet'!D91</f>
        <v>45342</v>
      </c>
      <c r="D110" s="216"/>
      <c r="E110" s="59">
        <f>'[1]24.02.20_Inlet'!E91</f>
        <v>0.4939351851851852</v>
      </c>
      <c r="F110" s="58" t="s">
        <v>1</v>
      </c>
      <c r="G110" s="60">
        <v>2.6732792004996874E-3</v>
      </c>
      <c r="H110" s="61">
        <v>0.26319999999999999</v>
      </c>
      <c r="I110" s="62">
        <f t="shared" si="2"/>
        <v>7.0360708557151773E-4</v>
      </c>
      <c r="J110" s="79">
        <v>5.0952083519229054E-8</v>
      </c>
      <c r="K110" s="80">
        <v>0.4</v>
      </c>
      <c r="L110" s="79">
        <f t="shared" si="3"/>
        <v>2.0380833407691624E-8</v>
      </c>
      <c r="M110" s="81"/>
    </row>
    <row r="111" spans="2:13">
      <c r="B111" s="58">
        <v>81</v>
      </c>
      <c r="C111" s="216">
        <f>'[1]24.02.20_Inlet'!D92</f>
        <v>45342</v>
      </c>
      <c r="D111" s="216"/>
      <c r="E111" s="59">
        <f>'[1]24.02.20_Inlet'!E92</f>
        <v>0.49462962962962964</v>
      </c>
      <c r="F111" s="58" t="s">
        <v>1</v>
      </c>
      <c r="G111" s="60">
        <v>2.6492941911305432E-3</v>
      </c>
      <c r="H111" s="61">
        <v>0.26319999999999999</v>
      </c>
      <c r="I111" s="62">
        <f t="shared" si="2"/>
        <v>6.9729423110555895E-4</v>
      </c>
      <c r="J111" s="79">
        <v>4.1111805121798876E-8</v>
      </c>
      <c r="K111" s="80">
        <v>0.3783333333333333</v>
      </c>
      <c r="L111" s="79">
        <f t="shared" si="3"/>
        <v>1.5553966271080574E-8</v>
      </c>
      <c r="M111" s="81"/>
    </row>
    <row r="112" spans="2:13">
      <c r="B112" s="58">
        <v>82</v>
      </c>
      <c r="C112" s="216">
        <f>'[1]24.02.20_Inlet'!D93</f>
        <v>45342</v>
      </c>
      <c r="D112" s="216"/>
      <c r="E112" s="59">
        <f>'[1]24.02.20_Inlet'!E93</f>
        <v>0.49532407407407408</v>
      </c>
      <c r="F112" s="58" t="s">
        <v>1</v>
      </c>
      <c r="G112" s="60">
        <v>2.6507557776389756E-3</v>
      </c>
      <c r="H112" s="61">
        <v>0.26490000000000002</v>
      </c>
      <c r="I112" s="62">
        <f t="shared" si="2"/>
        <v>7.0218520549656467E-4</v>
      </c>
      <c r="J112" s="79">
        <v>3.9719817970911032E-8</v>
      </c>
      <c r="K112" s="80">
        <v>0.39833333333333332</v>
      </c>
      <c r="L112" s="79">
        <f t="shared" si="3"/>
        <v>1.5821727491746228E-8</v>
      </c>
      <c r="M112" s="81"/>
    </row>
    <row r="113" spans="2:13">
      <c r="B113" s="58">
        <v>83</v>
      </c>
      <c r="C113" s="216">
        <f>'[1]24.02.20_Inlet'!D94</f>
        <v>45342</v>
      </c>
      <c r="D113" s="216"/>
      <c r="E113" s="59">
        <f>'[1]24.02.20_Inlet'!E94</f>
        <v>0.49601851851851853</v>
      </c>
      <c r="F113" s="58" t="s">
        <v>1</v>
      </c>
      <c r="G113" s="60">
        <v>2.6546372802712589E-3</v>
      </c>
      <c r="H113" s="61">
        <v>0.26390000000000002</v>
      </c>
      <c r="I113" s="62">
        <f t="shared" si="2"/>
        <v>7.005587782635853E-4</v>
      </c>
      <c r="J113" s="79">
        <v>3.904523958240385E-8</v>
      </c>
      <c r="K113" s="80">
        <v>9.8333333333333342E-2</v>
      </c>
      <c r="L113" s="79">
        <f t="shared" si="3"/>
        <v>3.8394485589363791E-9</v>
      </c>
      <c r="M113" s="81"/>
    </row>
    <row r="114" spans="2:13">
      <c r="B114" s="58">
        <v>84</v>
      </c>
      <c r="C114" s="216">
        <f>'[1]24.02.20_Inlet'!D95</f>
        <v>45342</v>
      </c>
      <c r="D114" s="216"/>
      <c r="E114" s="59">
        <f>'[1]24.02.20_Inlet'!E95</f>
        <v>0.49671296296296297</v>
      </c>
      <c r="F114" s="58" t="s">
        <v>1</v>
      </c>
      <c r="G114" s="60">
        <v>2.6514303560274824E-3</v>
      </c>
      <c r="H114" s="61">
        <v>0.26469999999999999</v>
      </c>
      <c r="I114" s="62">
        <f t="shared" si="2"/>
        <v>7.0183361524047457E-4</v>
      </c>
      <c r="J114" s="79">
        <v>3.710716516462925E-8</v>
      </c>
      <c r="K114" s="80">
        <v>0.36499999999999999</v>
      </c>
      <c r="L114" s="79">
        <f t="shared" si="3"/>
        <v>1.3544115285089676E-8</v>
      </c>
      <c r="M114" s="81"/>
    </row>
    <row r="115" spans="2:13">
      <c r="B115" s="58">
        <v>85</v>
      </c>
      <c r="C115" s="216">
        <f>'[1]24.02.20_Inlet'!D96</f>
        <v>45342</v>
      </c>
      <c r="D115" s="216"/>
      <c r="E115" s="59">
        <f>'[1]24.02.20_Inlet'!E96</f>
        <v>0.49740740740740741</v>
      </c>
      <c r="F115" s="58" t="s">
        <v>1</v>
      </c>
      <c r="G115" s="60">
        <v>2.6484857678236813E-3</v>
      </c>
      <c r="H115" s="61">
        <v>0.26370000000000005</v>
      </c>
      <c r="I115" s="62">
        <f t="shared" si="2"/>
        <v>6.9840569697510483E-4</v>
      </c>
      <c r="J115" s="79">
        <v>3.5897207102703662E-8</v>
      </c>
      <c r="K115" s="80">
        <v>0.37</v>
      </c>
      <c r="L115" s="79">
        <f t="shared" si="3"/>
        <v>1.3281966628000355E-8</v>
      </c>
      <c r="M115" s="81"/>
    </row>
    <row r="116" spans="2:13">
      <c r="B116" s="58">
        <v>86</v>
      </c>
      <c r="C116" s="216">
        <f>'[1]24.02.20_Inlet'!D97</f>
        <v>45342</v>
      </c>
      <c r="D116" s="216"/>
      <c r="E116" s="59">
        <f>'[1]24.02.20_Inlet'!E97</f>
        <v>0.49810185185185185</v>
      </c>
      <c r="F116" s="58" t="s">
        <v>1</v>
      </c>
      <c r="G116" s="60">
        <v>2.6663192647452486E-3</v>
      </c>
      <c r="H116" s="61">
        <v>0.26269999999999999</v>
      </c>
      <c r="I116" s="62">
        <f t="shared" si="2"/>
        <v>7.004420708485768E-4</v>
      </c>
      <c r="J116" s="79">
        <v>3.3605782100472911E-8</v>
      </c>
      <c r="K116" s="80">
        <v>0.30833333333333335</v>
      </c>
      <c r="L116" s="79">
        <f t="shared" si="3"/>
        <v>1.0361782814312482E-8</v>
      </c>
      <c r="M116" s="81"/>
    </row>
    <row r="117" spans="2:13">
      <c r="B117" s="58">
        <v>87</v>
      </c>
      <c r="C117" s="216">
        <f>'[1]24.02.20_Inlet'!D98</f>
        <v>45342</v>
      </c>
      <c r="D117" s="216"/>
      <c r="E117" s="59">
        <f>'[1]24.02.20_Inlet'!E98</f>
        <v>0.49879629629629629</v>
      </c>
      <c r="F117" s="58" t="s">
        <v>1</v>
      </c>
      <c r="G117" s="60">
        <v>2.6477683590613007E-3</v>
      </c>
      <c r="H117" s="61">
        <v>0.2631</v>
      </c>
      <c r="I117" s="62">
        <f t="shared" si="2"/>
        <v>6.9662785526902824E-4</v>
      </c>
      <c r="J117" s="79">
        <v>3.2010350673686092E-8</v>
      </c>
      <c r="K117" s="80">
        <v>0.27666666666666667</v>
      </c>
      <c r="L117" s="79">
        <f t="shared" si="3"/>
        <v>8.8561970197198187E-9</v>
      </c>
      <c r="M117" s="81"/>
    </row>
    <row r="118" spans="2:13">
      <c r="B118" s="58">
        <v>88</v>
      </c>
      <c r="C118" s="216">
        <f>'[1]24.02.20_Inlet'!D99</f>
        <v>45342</v>
      </c>
      <c r="D118" s="216"/>
      <c r="E118" s="59">
        <f>'[1]24.02.20_Inlet'!E99</f>
        <v>0.49949074074074074</v>
      </c>
      <c r="F118" s="58" t="s">
        <v>1</v>
      </c>
      <c r="G118" s="60">
        <v>2.6451985366288924E-3</v>
      </c>
      <c r="H118" s="61">
        <v>0.2651</v>
      </c>
      <c r="I118" s="62">
        <f t="shared" si="2"/>
        <v>7.0124213206031942E-4</v>
      </c>
      <c r="J118" s="79">
        <v>3.3236370125814224E-8</v>
      </c>
      <c r="K118" s="80">
        <v>0.34166666666666667</v>
      </c>
      <c r="L118" s="79">
        <f t="shared" si="3"/>
        <v>1.1355759792986526E-8</v>
      </c>
      <c r="M118" s="81"/>
    </row>
    <row r="119" spans="2:13">
      <c r="B119" s="58">
        <v>89</v>
      </c>
      <c r="C119" s="216">
        <f>'[1]24.02.20_Inlet'!D100</f>
        <v>45342</v>
      </c>
      <c r="D119" s="216"/>
      <c r="E119" s="59">
        <f>'[1]24.02.20_Inlet'!E100</f>
        <v>0.50018518518518518</v>
      </c>
      <c r="F119" s="58" t="s">
        <v>1</v>
      </c>
      <c r="G119" s="60">
        <v>2.6617792451146603E-3</v>
      </c>
      <c r="H119" s="61">
        <v>0.26400000000000001</v>
      </c>
      <c r="I119" s="62">
        <f t="shared" si="2"/>
        <v>7.0270972071027036E-4</v>
      </c>
      <c r="J119" s="79">
        <v>3.1935397519407504E-8</v>
      </c>
      <c r="K119" s="80">
        <v>0.34166666666666667</v>
      </c>
      <c r="L119" s="79">
        <f t="shared" si="3"/>
        <v>1.0911260819130897E-8</v>
      </c>
      <c r="M119" s="81"/>
    </row>
    <row r="120" spans="2:13">
      <c r="B120" s="58">
        <v>90</v>
      </c>
      <c r="C120" s="216">
        <f>'[1]24.02.20_Inlet'!D101</f>
        <v>45342</v>
      </c>
      <c r="D120" s="216"/>
      <c r="E120" s="59">
        <f>'[1]24.02.20_Inlet'!E101</f>
        <v>0.50087962962962962</v>
      </c>
      <c r="F120" s="58" t="s">
        <v>1</v>
      </c>
      <c r="G120" s="60">
        <v>2.667009904523958E-3</v>
      </c>
      <c r="H120" s="61">
        <v>0.26340000000000002</v>
      </c>
      <c r="I120" s="62">
        <f t="shared" si="2"/>
        <v>7.0249040885161061E-4</v>
      </c>
      <c r="J120" s="79">
        <v>2.9306683322923172E-8</v>
      </c>
      <c r="K120" s="80">
        <v>0.375</v>
      </c>
      <c r="L120" s="79">
        <f t="shared" si="3"/>
        <v>1.099000624609619E-8</v>
      </c>
      <c r="M120" s="81"/>
    </row>
    <row r="121" spans="2:13">
      <c r="B121" s="58">
        <v>91</v>
      </c>
      <c r="C121" s="216">
        <f>'[1]24.02.20_Inlet'!D102</f>
        <v>45342</v>
      </c>
      <c r="D121" s="216"/>
      <c r="E121" s="59">
        <f>'[1]24.02.20_Inlet'!E102</f>
        <v>0.50157407407407406</v>
      </c>
      <c r="F121" s="58" t="s">
        <v>1</v>
      </c>
      <c r="G121" s="60">
        <v>2.666838583028464E-3</v>
      </c>
      <c r="H121" s="61">
        <v>0.26290000000000002</v>
      </c>
      <c r="I121" s="62">
        <f t="shared" si="2"/>
        <v>7.0111186347818319E-4</v>
      </c>
      <c r="J121" s="79">
        <v>3.2845542964218786E-8</v>
      </c>
      <c r="K121" s="80">
        <v>0.34166666666666667</v>
      </c>
      <c r="L121" s="79">
        <f t="shared" si="3"/>
        <v>1.1222227179441419E-8</v>
      </c>
      <c r="M121" s="81"/>
    </row>
    <row r="122" spans="2:13">
      <c r="B122" s="58">
        <v>92</v>
      </c>
      <c r="C122" s="216">
        <f>'[1]24.02.20_Inlet'!D103</f>
        <v>45342</v>
      </c>
      <c r="D122" s="216"/>
      <c r="E122" s="59">
        <f>'[1]24.02.20_Inlet'!E103</f>
        <v>0.5022685185185185</v>
      </c>
      <c r="F122" s="58" t="s">
        <v>1</v>
      </c>
      <c r="G122" s="60">
        <v>2.6591880074953154E-3</v>
      </c>
      <c r="H122" s="61">
        <v>0.26300000000000001</v>
      </c>
      <c r="I122" s="62">
        <f t="shared" si="2"/>
        <v>6.9936644597126793E-4</v>
      </c>
      <c r="J122" s="79">
        <v>2.6212188810564821E-8</v>
      </c>
      <c r="K122" s="80">
        <v>0.375</v>
      </c>
      <c r="L122" s="79">
        <f t="shared" si="3"/>
        <v>9.8295708039618079E-9</v>
      </c>
      <c r="M122" s="81"/>
    </row>
    <row r="123" spans="2:13">
      <c r="B123" s="58">
        <v>93</v>
      </c>
      <c r="C123" s="216">
        <f>'[1]24.02.20_Inlet'!D104</f>
        <v>45342</v>
      </c>
      <c r="D123" s="216"/>
      <c r="E123" s="59">
        <f>'[1]24.02.20_Inlet'!E104</f>
        <v>0.50296296296296295</v>
      </c>
      <c r="F123" s="58" t="s">
        <v>1</v>
      </c>
      <c r="G123" s="60">
        <v>2.6560881591862224E-3</v>
      </c>
      <c r="H123" s="61">
        <v>0.2631</v>
      </c>
      <c r="I123" s="62">
        <f t="shared" si="2"/>
        <v>6.9881679468189516E-4</v>
      </c>
      <c r="J123" s="79">
        <v>3.0366735076291604E-8</v>
      </c>
      <c r="K123" s="80">
        <v>0.40166666666666667</v>
      </c>
      <c r="L123" s="79">
        <f t="shared" si="3"/>
        <v>1.2197305255643794E-8</v>
      </c>
      <c r="M123" s="81"/>
    </row>
    <row r="124" spans="2:13">
      <c r="B124" s="58">
        <v>94</v>
      </c>
      <c r="C124" s="216">
        <f>'[1]24.02.20_Inlet'!D105</f>
        <v>45342</v>
      </c>
      <c r="D124" s="216"/>
      <c r="E124" s="59">
        <f>'[1]24.02.20_Inlet'!E105</f>
        <v>0.50365740740740739</v>
      </c>
      <c r="F124" s="58" t="s">
        <v>1</v>
      </c>
      <c r="G124" s="60">
        <v>2.665109306683323E-3</v>
      </c>
      <c r="H124" s="61">
        <v>0.2631</v>
      </c>
      <c r="I124" s="62">
        <f t="shared" si="2"/>
        <v>7.0119025858838223E-4</v>
      </c>
      <c r="J124" s="79">
        <v>3.1335772285178904E-8</v>
      </c>
      <c r="K124" s="80">
        <v>0.36499999999999999</v>
      </c>
      <c r="L124" s="79">
        <f t="shared" si="3"/>
        <v>1.14375568840903E-8</v>
      </c>
      <c r="M124" s="81"/>
    </row>
    <row r="125" spans="2:13">
      <c r="B125" s="58">
        <v>95</v>
      </c>
      <c r="C125" s="216">
        <f>'[1]24.02.20_Inlet'!D106</f>
        <v>45342</v>
      </c>
      <c r="D125" s="216"/>
      <c r="E125" s="59">
        <f>'[1]24.02.20_Inlet'!E106</f>
        <v>0.50435185185185183</v>
      </c>
      <c r="F125" s="58" t="s">
        <v>1</v>
      </c>
      <c r="G125" s="60">
        <v>2.6689265637547962E-3</v>
      </c>
      <c r="H125" s="61">
        <v>0.2641</v>
      </c>
      <c r="I125" s="62">
        <f t="shared" si="2"/>
        <v>7.0486350548764167E-4</v>
      </c>
      <c r="J125" s="79">
        <v>3.1335772285178904E-8</v>
      </c>
      <c r="K125" s="80">
        <v>0.36499999999999999</v>
      </c>
      <c r="L125" s="79">
        <f t="shared" si="3"/>
        <v>1.14375568840903E-8</v>
      </c>
      <c r="M125" s="81"/>
    </row>
    <row r="126" spans="2:13">
      <c r="B126" s="58">
        <v>96</v>
      </c>
      <c r="C126" s="216">
        <f>'[1]24.02.20_Inlet'!D107</f>
        <v>45342</v>
      </c>
      <c r="D126" s="216"/>
      <c r="E126" s="59">
        <f>'[1]24.02.20_Inlet'!E107</f>
        <v>0.50504629629629627</v>
      </c>
      <c r="F126" s="58" t="s">
        <v>1</v>
      </c>
      <c r="G126" s="60">
        <v>2.6618488444722045E-3</v>
      </c>
      <c r="H126" s="61">
        <v>0.26500000000000001</v>
      </c>
      <c r="I126" s="62">
        <f t="shared" si="2"/>
        <v>7.053899437851342E-4</v>
      </c>
      <c r="J126" s="79">
        <v>2.7036673507629156E-8</v>
      </c>
      <c r="K126" s="80">
        <v>0.36499999999999999</v>
      </c>
      <c r="L126" s="79">
        <f t="shared" si="3"/>
        <v>9.8683858302846423E-9</v>
      </c>
      <c r="M126" s="81"/>
    </row>
    <row r="127" spans="2:13">
      <c r="B127" s="58">
        <v>97</v>
      </c>
      <c r="C127" s="216">
        <f>'[1]24.02.20_Inlet'!D108</f>
        <v>45342</v>
      </c>
      <c r="D127" s="216"/>
      <c r="E127" s="59">
        <f>'[1]24.02.20_Inlet'!E108</f>
        <v>0.50574074074074071</v>
      </c>
      <c r="F127" s="58" t="s">
        <v>1</v>
      </c>
      <c r="G127" s="60">
        <v>2.6586526278218965E-3</v>
      </c>
      <c r="H127" s="61">
        <v>0.26300000000000001</v>
      </c>
      <c r="I127" s="62">
        <f t="shared" si="2"/>
        <v>6.9922564111715886E-4</v>
      </c>
      <c r="J127" s="79">
        <v>2.7063442491300071E-8</v>
      </c>
      <c r="K127" s="80">
        <v>0.375</v>
      </c>
      <c r="L127" s="79">
        <f t="shared" si="3"/>
        <v>1.0148790934237527E-8</v>
      </c>
      <c r="M127" s="81"/>
    </row>
    <row r="128" spans="2:13">
      <c r="B128" s="58">
        <v>98</v>
      </c>
      <c r="C128" s="216">
        <f>'[1]24.02.20_Inlet'!D109</f>
        <v>45342</v>
      </c>
      <c r="D128" s="216"/>
      <c r="E128" s="59">
        <f>'[1]24.02.20_Inlet'!E109</f>
        <v>0.50643518518518515</v>
      </c>
      <c r="F128" s="58" t="s">
        <v>1</v>
      </c>
      <c r="G128" s="60">
        <v>2.6596591416079237E-3</v>
      </c>
      <c r="H128" s="61">
        <v>0.26380000000000003</v>
      </c>
      <c r="I128" s="62">
        <f t="shared" si="2"/>
        <v>7.0161808155617034E-4</v>
      </c>
      <c r="J128" s="79">
        <v>3.043098063710181E-8</v>
      </c>
      <c r="K128" s="80">
        <v>0.3783333333333333</v>
      </c>
      <c r="L128" s="79">
        <f t="shared" si="3"/>
        <v>1.151305434103685E-8</v>
      </c>
      <c r="M128" s="81"/>
    </row>
    <row r="129" spans="2:13">
      <c r="B129" s="58">
        <v>99</v>
      </c>
      <c r="C129" s="216">
        <f>'[1]24.02.20_Inlet'!D110</f>
        <v>45342</v>
      </c>
      <c r="D129" s="216"/>
      <c r="E129" s="59">
        <f>'[1]24.02.20_Inlet'!E110</f>
        <v>0.5071296296296296</v>
      </c>
      <c r="F129" s="58" t="s">
        <v>1</v>
      </c>
      <c r="G129" s="60">
        <v>2.6532292317301689E-3</v>
      </c>
      <c r="H129" s="61">
        <v>0.26390000000000002</v>
      </c>
      <c r="I129" s="62">
        <f t="shared" si="2"/>
        <v>7.0018719425359163E-4</v>
      </c>
      <c r="J129" s="79">
        <v>3.4831801552601055E-8</v>
      </c>
      <c r="K129" s="80">
        <v>0.35166666666666668</v>
      </c>
      <c r="L129" s="79">
        <f t="shared" si="3"/>
        <v>1.2249183545998038E-8</v>
      </c>
      <c r="M129" s="81"/>
    </row>
    <row r="130" spans="2:13">
      <c r="B130" s="58">
        <v>100</v>
      </c>
      <c r="C130" s="216">
        <f>'[1]24.02.20_Inlet'!D111</f>
        <v>45342</v>
      </c>
      <c r="D130" s="216"/>
      <c r="E130" s="59">
        <f>'[1]24.02.20_Inlet'!E111</f>
        <v>0.50782407407407404</v>
      </c>
      <c r="F130" s="58" t="s">
        <v>1</v>
      </c>
      <c r="G130" s="60">
        <v>2.6540055322566251E-3</v>
      </c>
      <c r="H130" s="61">
        <v>0.26400000000000001</v>
      </c>
      <c r="I130" s="62">
        <f t="shared" si="2"/>
        <v>7.0065746051574905E-4</v>
      </c>
      <c r="J130" s="79">
        <v>4.1545462657267776E-8</v>
      </c>
      <c r="K130" s="80">
        <v>0.35166666666666668</v>
      </c>
      <c r="L130" s="79">
        <f t="shared" si="3"/>
        <v>1.4610154367805835E-8</v>
      </c>
      <c r="M130" s="81"/>
    </row>
    <row r="131" spans="2:13">
      <c r="B131" s="58">
        <v>101</v>
      </c>
      <c r="C131" s="216">
        <f>'[1]24.02.20_Inlet'!D112</f>
        <v>45342</v>
      </c>
      <c r="D131" s="216"/>
      <c r="E131" s="59">
        <f>'[1]24.02.20_Inlet'!E112</f>
        <v>0.50851851851851848</v>
      </c>
      <c r="F131" s="58" t="s">
        <v>1</v>
      </c>
      <c r="G131" s="60">
        <v>2.6552101365218167E-3</v>
      </c>
      <c r="H131" s="61">
        <v>0.26430000000000003</v>
      </c>
      <c r="I131" s="62">
        <f t="shared" si="2"/>
        <v>7.0177203908271626E-4</v>
      </c>
      <c r="J131" s="79">
        <v>4.7632729544034978E-8</v>
      </c>
      <c r="K131" s="80">
        <v>0.44166666666666665</v>
      </c>
      <c r="L131" s="79">
        <f t="shared" si="3"/>
        <v>2.1037788881948782E-8</v>
      </c>
      <c r="M131" s="81"/>
    </row>
    <row r="132" spans="2:13">
      <c r="B132" s="58">
        <v>102</v>
      </c>
      <c r="C132" s="216">
        <f>'[1]24.02.20_Inlet'!D113</f>
        <v>45342</v>
      </c>
      <c r="D132" s="216"/>
      <c r="E132" s="59">
        <f>'[1]24.02.20_Inlet'!E113</f>
        <v>0.50921296296296292</v>
      </c>
      <c r="F132" s="58" t="s">
        <v>1</v>
      </c>
      <c r="G132" s="60">
        <v>2.6635138752565363E-3</v>
      </c>
      <c r="H132" s="61">
        <v>0.2631</v>
      </c>
      <c r="I132" s="62">
        <f t="shared" si="2"/>
        <v>7.0077050057999464E-4</v>
      </c>
      <c r="J132" s="79">
        <v>4.2616222004104577E-8</v>
      </c>
      <c r="K132" s="80">
        <v>0.33</v>
      </c>
      <c r="L132" s="79">
        <f t="shared" si="3"/>
        <v>1.4063353261354511E-8</v>
      </c>
      <c r="M132" s="81"/>
    </row>
    <row r="133" spans="2:13">
      <c r="B133" s="58">
        <v>103</v>
      </c>
      <c r="C133" s="216">
        <f>'[1]24.02.20_Inlet'!D114</f>
        <v>45342</v>
      </c>
      <c r="D133" s="216"/>
      <c r="E133" s="59">
        <f>'[1]24.02.20_Inlet'!E114</f>
        <v>0.50990740740740736</v>
      </c>
      <c r="F133" s="58" t="s">
        <v>1</v>
      </c>
      <c r="G133" s="60">
        <v>2.661318818595521E-3</v>
      </c>
      <c r="H133" s="61">
        <v>0.26500000000000001</v>
      </c>
      <c r="I133" s="62">
        <f t="shared" si="2"/>
        <v>7.0524948692781309E-4</v>
      </c>
      <c r="J133" s="79">
        <v>4.0415811546354951E-8</v>
      </c>
      <c r="K133" s="80">
        <v>0.38</v>
      </c>
      <c r="L133" s="79">
        <f t="shared" si="3"/>
        <v>1.535800838761488E-8</v>
      </c>
      <c r="M133" s="81"/>
    </row>
    <row r="134" spans="2:13">
      <c r="B134" s="58">
        <v>104</v>
      </c>
      <c r="C134" s="216">
        <f>'[1]24.02.20_Inlet'!D115</f>
        <v>45342</v>
      </c>
      <c r="D134" s="216"/>
      <c r="E134" s="59">
        <f>'[1]24.02.20_Inlet'!E115</f>
        <v>0.51060185185185181</v>
      </c>
      <c r="F134" s="58" t="s">
        <v>1</v>
      </c>
      <c r="G134" s="60">
        <v>2.6627911126974211E-3</v>
      </c>
      <c r="H134" s="61">
        <v>0.26419999999999999</v>
      </c>
      <c r="I134" s="62">
        <f t="shared" si="2"/>
        <v>7.0350941197465865E-4</v>
      </c>
      <c r="J134" s="79">
        <v>5.4137592576068531E-8</v>
      </c>
      <c r="K134" s="80">
        <v>0.37</v>
      </c>
      <c r="L134" s="79">
        <f t="shared" si="3"/>
        <v>2.0030909253145355E-8</v>
      </c>
      <c r="M134" s="81"/>
    </row>
    <row r="135" spans="2:13">
      <c r="B135" s="58">
        <v>105</v>
      </c>
      <c r="C135" s="216">
        <f>'[1]24.02.20_Inlet'!D116</f>
        <v>45342</v>
      </c>
      <c r="D135" s="216"/>
      <c r="E135" s="59">
        <f>'[1]24.02.20_Inlet'!E116</f>
        <v>0.51129629629629625</v>
      </c>
      <c r="F135" s="58" t="s">
        <v>1</v>
      </c>
      <c r="G135" s="60">
        <v>2.6583528152047827E-3</v>
      </c>
      <c r="H135" s="61">
        <v>0.26319999999999999</v>
      </c>
      <c r="I135" s="62">
        <f t="shared" si="2"/>
        <v>6.9967846096189877E-4</v>
      </c>
      <c r="J135" s="79">
        <v>5.4517712144195593E-8</v>
      </c>
      <c r="K135" s="80">
        <v>0.37</v>
      </c>
      <c r="L135" s="79">
        <f t="shared" si="3"/>
        <v>2.0171553493352368E-8</v>
      </c>
      <c r="M135" s="81"/>
    </row>
    <row r="136" spans="2:13">
      <c r="B136" s="58">
        <v>106</v>
      </c>
      <c r="C136" s="216">
        <f>'[1]24.02.20_Inlet'!D117</f>
        <v>45342</v>
      </c>
      <c r="D136" s="216"/>
      <c r="E136" s="59">
        <f>'[1]24.02.20_Inlet'!E117</f>
        <v>0.51199074074074069</v>
      </c>
      <c r="F136" s="58" t="s">
        <v>1</v>
      </c>
      <c r="G136" s="60">
        <v>2.6639903631658782E-3</v>
      </c>
      <c r="H136" s="61">
        <v>0.2651</v>
      </c>
      <c r="I136" s="62">
        <f t="shared" si="2"/>
        <v>7.0622384527527433E-4</v>
      </c>
      <c r="J136" s="79">
        <v>5.4507004550727211E-8</v>
      </c>
      <c r="K136" s="80">
        <v>0.36166666666666664</v>
      </c>
      <c r="L136" s="79">
        <f t="shared" si="3"/>
        <v>1.971336664584634E-8</v>
      </c>
      <c r="M136" s="81"/>
    </row>
    <row r="137" spans="2:13">
      <c r="B137" s="58">
        <v>107</v>
      </c>
      <c r="C137" s="216">
        <f>'[1]24.02.20_Inlet'!D118</f>
        <v>45342</v>
      </c>
      <c r="D137" s="216"/>
      <c r="E137" s="59">
        <f>'[1]24.02.20_Inlet'!E118</f>
        <v>0.51268518518518513</v>
      </c>
      <c r="F137" s="58" t="s">
        <v>1</v>
      </c>
      <c r="G137" s="60">
        <v>2.6606924243776212E-3</v>
      </c>
      <c r="H137" s="61">
        <v>0.26319999999999999</v>
      </c>
      <c r="I137" s="62">
        <f t="shared" si="2"/>
        <v>7.0029424609618994E-4</v>
      </c>
      <c r="J137" s="79">
        <v>5.431962166503078E-8</v>
      </c>
      <c r="K137" s="80">
        <v>0.36166666666666664</v>
      </c>
      <c r="L137" s="79">
        <f t="shared" si="3"/>
        <v>1.9645596502186131E-8</v>
      </c>
      <c r="M137" s="81"/>
    </row>
    <row r="138" spans="2:13">
      <c r="B138" s="58">
        <v>108</v>
      </c>
      <c r="C138" s="216">
        <f>'[1]24.02.20_Inlet'!D119</f>
        <v>45342</v>
      </c>
      <c r="D138" s="216"/>
      <c r="E138" s="59">
        <f>'[1]24.02.20_Inlet'!E119</f>
        <v>0.51337962962962957</v>
      </c>
      <c r="F138" s="58" t="s">
        <v>1</v>
      </c>
      <c r="G138" s="60">
        <v>2.6514731864013558E-3</v>
      </c>
      <c r="H138" s="61">
        <v>0.26490000000000002</v>
      </c>
      <c r="I138" s="62">
        <f t="shared" si="2"/>
        <v>7.0237524707771927E-4</v>
      </c>
      <c r="J138" s="79">
        <v>6.032658160078522E-8</v>
      </c>
      <c r="K138" s="80">
        <v>0.36166666666666664</v>
      </c>
      <c r="L138" s="79">
        <f t="shared" si="3"/>
        <v>2.1818113678950654E-8</v>
      </c>
      <c r="M138" s="81"/>
    </row>
    <row r="139" spans="2:13">
      <c r="B139" s="58">
        <v>109</v>
      </c>
      <c r="C139" s="216">
        <f>'[1]24.02.20_Inlet'!D120</f>
        <v>45342</v>
      </c>
      <c r="D139" s="216"/>
      <c r="E139" s="59">
        <f>'[1]24.02.20_Inlet'!E120</f>
        <v>0.51407407407407413</v>
      </c>
      <c r="F139" s="58" t="s">
        <v>1</v>
      </c>
      <c r="G139" s="60">
        <v>2.6574159007763005E-3</v>
      </c>
      <c r="H139" s="61">
        <v>0.26390000000000002</v>
      </c>
      <c r="I139" s="62">
        <f t="shared" si="2"/>
        <v>7.0129205621486583E-4</v>
      </c>
      <c r="J139" s="79">
        <v>5.5047738020879799E-8</v>
      </c>
      <c r="K139" s="80">
        <v>0.36000000000000004</v>
      </c>
      <c r="L139" s="79">
        <f t="shared" si="3"/>
        <v>1.9817185687516729E-8</v>
      </c>
      <c r="M139" s="81"/>
    </row>
    <row r="140" spans="2:13">
      <c r="B140" s="58">
        <v>110</v>
      </c>
      <c r="C140" s="216">
        <f>'[1]24.02.20_Inlet'!D121</f>
        <v>45342</v>
      </c>
      <c r="D140" s="216"/>
      <c r="E140" s="59">
        <f>'[1]24.02.20_Inlet'!E121</f>
        <v>0.51476851851851857</v>
      </c>
      <c r="F140" s="58" t="s">
        <v>1</v>
      </c>
      <c r="G140" s="60">
        <v>2.6629677879896493E-3</v>
      </c>
      <c r="H140" s="61">
        <v>0.2631</v>
      </c>
      <c r="I140" s="62">
        <f t="shared" si="2"/>
        <v>7.0062682502007676E-4</v>
      </c>
      <c r="J140" s="79">
        <v>5.6835906130097263E-8</v>
      </c>
      <c r="K140" s="80">
        <v>0.36000000000000004</v>
      </c>
      <c r="L140" s="79">
        <f t="shared" si="3"/>
        <v>2.0460926206835017E-8</v>
      </c>
      <c r="M140" s="81"/>
    </row>
    <row r="141" spans="2:13">
      <c r="B141" s="58">
        <v>111</v>
      </c>
      <c r="C141" s="216">
        <f>'[1]24.02.20_Inlet'!D122</f>
        <v>45342</v>
      </c>
      <c r="D141" s="216"/>
      <c r="E141" s="59">
        <f>'[1]24.02.20_Inlet'!E122</f>
        <v>0.51546296296296301</v>
      </c>
      <c r="F141" s="58" t="s">
        <v>1</v>
      </c>
      <c r="G141" s="60">
        <v>2.6614258945302041E-3</v>
      </c>
      <c r="H141" s="61">
        <v>0.2631</v>
      </c>
      <c r="I141" s="62">
        <f t="shared" si="2"/>
        <v>7.0022115285089666E-4</v>
      </c>
      <c r="J141" s="79">
        <v>5.5486749353082893E-8</v>
      </c>
      <c r="K141" s="80">
        <v>0.40833333333333333</v>
      </c>
      <c r="L141" s="79">
        <f t="shared" si="3"/>
        <v>2.2657089319175515E-8</v>
      </c>
      <c r="M141" s="81"/>
    </row>
    <row r="142" spans="2:13">
      <c r="B142" s="58">
        <v>112</v>
      </c>
      <c r="C142" s="216">
        <f>'[1]24.02.20_Inlet'!D123</f>
        <v>45342</v>
      </c>
      <c r="D142" s="216"/>
      <c r="E142" s="59">
        <f>'[1]24.02.20_Inlet'!E123</f>
        <v>0.51615740740740745</v>
      </c>
      <c r="F142" s="58" t="s">
        <v>1</v>
      </c>
      <c r="G142" s="60">
        <v>2.6657624698848931E-3</v>
      </c>
      <c r="H142" s="61">
        <v>0.26490000000000002</v>
      </c>
      <c r="I142" s="62">
        <f t="shared" si="2"/>
        <v>7.0616047827250824E-4</v>
      </c>
      <c r="J142" s="79">
        <v>5.5486749353082893E-8</v>
      </c>
      <c r="K142" s="80">
        <v>0.35</v>
      </c>
      <c r="L142" s="79">
        <f t="shared" si="3"/>
        <v>1.942036227357901E-8</v>
      </c>
      <c r="M142" s="81"/>
    </row>
    <row r="143" spans="2:13">
      <c r="B143" s="58">
        <v>113</v>
      </c>
      <c r="C143" s="216">
        <f>'[1]24.02.20_Inlet'!D124</f>
        <v>45342</v>
      </c>
      <c r="D143" s="216"/>
      <c r="E143" s="59">
        <f>'[1]24.02.20_Inlet'!E124</f>
        <v>0.5168518518518519</v>
      </c>
      <c r="F143" s="58" t="s">
        <v>1</v>
      </c>
      <c r="G143" s="60">
        <v>2.6582457392700987E-3</v>
      </c>
      <c r="H143" s="61">
        <v>0.26319999999999999</v>
      </c>
      <c r="I143" s="62">
        <f t="shared" si="2"/>
        <v>6.9965027857589001E-4</v>
      </c>
      <c r="J143" s="79">
        <v>5.587222271794413E-8</v>
      </c>
      <c r="K143" s="80">
        <v>0.41333333333333333</v>
      </c>
      <c r="L143" s="79">
        <f t="shared" si="3"/>
        <v>2.3093852056750242E-8</v>
      </c>
      <c r="M143" s="81"/>
    </row>
    <row r="144" spans="2:13">
      <c r="B144" s="58">
        <v>114</v>
      </c>
      <c r="C144" s="216">
        <f>'[1]24.02.20_Inlet'!D125</f>
        <v>45342</v>
      </c>
      <c r="D144" s="216"/>
      <c r="E144" s="59">
        <f>'[1]24.02.20_Inlet'!E125</f>
        <v>0.51754629629629634</v>
      </c>
      <c r="F144" s="58" t="s">
        <v>1</v>
      </c>
      <c r="G144" s="60">
        <v>2.6564361559739446E-3</v>
      </c>
      <c r="H144" s="61">
        <v>0.26319999999999999</v>
      </c>
      <c r="I144" s="62">
        <f t="shared" si="2"/>
        <v>6.9917399625234221E-4</v>
      </c>
      <c r="J144" s="79">
        <v>5.4244668510752199E-8</v>
      </c>
      <c r="K144" s="80">
        <v>0.35</v>
      </c>
      <c r="L144" s="79">
        <f t="shared" si="3"/>
        <v>1.8985633978763267E-8</v>
      </c>
      <c r="M144" s="81"/>
    </row>
    <row r="145" spans="2:13">
      <c r="B145" s="58">
        <v>115</v>
      </c>
      <c r="C145" s="216">
        <f>'[1]24.02.20_Inlet'!D126</f>
        <v>45342</v>
      </c>
      <c r="D145" s="216"/>
      <c r="E145" s="59">
        <f>'[1]24.02.20_Inlet'!E126</f>
        <v>0.51824074074074078</v>
      </c>
      <c r="F145" s="58" t="s">
        <v>1</v>
      </c>
      <c r="G145" s="60">
        <v>2.659471758722227E-3</v>
      </c>
      <c r="H145" s="61">
        <v>0.26390000000000002</v>
      </c>
      <c r="I145" s="62">
        <f t="shared" si="2"/>
        <v>7.0183459712679574E-4</v>
      </c>
      <c r="J145" s="79">
        <v>4.8237708574997766E-8</v>
      </c>
      <c r="K145" s="80">
        <v>0.33500000000000002</v>
      </c>
      <c r="L145" s="79">
        <f t="shared" si="3"/>
        <v>1.6159632372624252E-8</v>
      </c>
      <c r="M145" s="81"/>
    </row>
    <row r="146" spans="2:13">
      <c r="B146" s="58">
        <v>116</v>
      </c>
      <c r="C146" s="216">
        <f>'[1]24.02.20_Inlet'!D127</f>
        <v>45342</v>
      </c>
      <c r="D146" s="216"/>
      <c r="E146" s="59">
        <f>'[1]24.02.20_Inlet'!E127</f>
        <v>0.51893518518518522</v>
      </c>
      <c r="F146" s="58" t="s">
        <v>1</v>
      </c>
      <c r="G146" s="60">
        <v>2.6569233514767555E-3</v>
      </c>
      <c r="H146" s="61">
        <v>0.26329999999999998</v>
      </c>
      <c r="I146" s="62">
        <f t="shared" si="2"/>
        <v>6.9956791844382968E-4</v>
      </c>
      <c r="J146" s="79">
        <v>4.7691621308111003E-8</v>
      </c>
      <c r="K146" s="80">
        <v>0.36333333333333334</v>
      </c>
      <c r="L146" s="79">
        <f t="shared" si="3"/>
        <v>1.7327955741946999E-8</v>
      </c>
      <c r="M146" s="81"/>
    </row>
    <row r="147" spans="2:13">
      <c r="B147" s="58">
        <v>117</v>
      </c>
      <c r="C147" s="216">
        <f>'[1]24.02.20_Inlet'!D128</f>
        <v>45342</v>
      </c>
      <c r="D147" s="216"/>
      <c r="E147" s="59">
        <f>'[1]24.02.20_Inlet'!E128</f>
        <v>0.51962962962962966</v>
      </c>
      <c r="F147" s="58" t="s">
        <v>1</v>
      </c>
      <c r="G147" s="60">
        <v>2.6560828053894883E-3</v>
      </c>
      <c r="H147" s="61">
        <v>0.26319999999999999</v>
      </c>
      <c r="I147" s="62">
        <f t="shared" si="2"/>
        <v>6.9908099437851327E-4</v>
      </c>
      <c r="J147" s="79">
        <v>3.3750334612295886E-8</v>
      </c>
      <c r="K147" s="80">
        <v>0.36333333333333334</v>
      </c>
      <c r="L147" s="79">
        <f t="shared" si="3"/>
        <v>1.2262621575800838E-8</v>
      </c>
      <c r="M147" s="81"/>
    </row>
    <row r="148" spans="2:13">
      <c r="B148" s="58">
        <v>118</v>
      </c>
      <c r="C148" s="216">
        <f>'[1]24.02.20_Inlet'!D129</f>
        <v>45342</v>
      </c>
      <c r="D148" s="216"/>
      <c r="E148" s="59">
        <f>'[1]24.02.20_Inlet'!E129</f>
        <v>0.52032407407407411</v>
      </c>
      <c r="F148" s="58" t="s">
        <v>1</v>
      </c>
      <c r="G148" s="60">
        <v>2.6517890604086727E-3</v>
      </c>
      <c r="H148" s="61">
        <v>0.26319999999999999</v>
      </c>
      <c r="I148" s="62">
        <f t="shared" si="2"/>
        <v>6.9795088069956267E-4</v>
      </c>
      <c r="J148" s="79">
        <v>3.3643258677612205E-8</v>
      </c>
      <c r="K148" s="80">
        <v>0.43333333333333335</v>
      </c>
      <c r="L148" s="79">
        <f t="shared" si="3"/>
        <v>1.457874542696529E-8</v>
      </c>
      <c r="M148" s="81"/>
    </row>
    <row r="149" spans="2:13">
      <c r="B149" s="58">
        <v>119</v>
      </c>
      <c r="C149" s="216">
        <f>'[1]24.02.20_Inlet'!D130</f>
        <v>45342</v>
      </c>
      <c r="D149" s="216"/>
      <c r="E149" s="59">
        <f>'[1]24.02.20_Inlet'!E130</f>
        <v>0.52101851851851855</v>
      </c>
      <c r="F149" s="58" t="s">
        <v>1</v>
      </c>
      <c r="G149" s="60">
        <v>2.6617524761309891E-3</v>
      </c>
      <c r="H149" s="61">
        <v>0.2631</v>
      </c>
      <c r="I149" s="62">
        <f t="shared" si="2"/>
        <v>7.0030707647006319E-4</v>
      </c>
      <c r="J149" s="79">
        <v>3.7353439814401706E-8</v>
      </c>
      <c r="K149" s="80">
        <v>0.35666666666666663</v>
      </c>
      <c r="L149" s="79">
        <f t="shared" si="3"/>
        <v>1.3322726867136607E-8</v>
      </c>
      <c r="M149" s="81"/>
    </row>
    <row r="150" spans="2:13">
      <c r="B150" s="58">
        <v>120</v>
      </c>
      <c r="C150" s="216">
        <f>'[1]24.02.20_Inlet'!D131</f>
        <v>45342</v>
      </c>
      <c r="D150" s="216"/>
      <c r="E150" s="59">
        <f>'[1]24.02.20_Inlet'!E131</f>
        <v>0.52171296296296299</v>
      </c>
      <c r="F150" s="58" t="s">
        <v>1</v>
      </c>
      <c r="G150" s="60">
        <v>2.6710894976354066E-3</v>
      </c>
      <c r="H150" s="61">
        <v>0.26400000000000001</v>
      </c>
      <c r="I150" s="62">
        <f t="shared" si="2"/>
        <v>7.0516762737574741E-4</v>
      </c>
      <c r="J150" s="79">
        <v>3.9950031230480944E-8</v>
      </c>
      <c r="K150" s="80">
        <v>0.35666666666666663</v>
      </c>
      <c r="L150" s="79">
        <f t="shared" si="3"/>
        <v>1.4248844472204869E-8</v>
      </c>
      <c r="M150" s="81"/>
    </row>
    <row r="151" spans="2:13">
      <c r="B151" s="58">
        <v>121</v>
      </c>
      <c r="C151" s="216">
        <f>'[1]24.02.20_Inlet'!D132</f>
        <v>45342</v>
      </c>
      <c r="D151" s="216"/>
      <c r="E151" s="59">
        <f>'[1]24.02.20_Inlet'!E132</f>
        <v>0.52240740740740743</v>
      </c>
      <c r="F151" s="58" t="s">
        <v>1</v>
      </c>
      <c r="G151" s="60">
        <v>2.6552690282858928E-3</v>
      </c>
      <c r="H151" s="61">
        <v>0.2631</v>
      </c>
      <c r="I151" s="62">
        <f t="shared" si="2"/>
        <v>6.9860128134201834E-4</v>
      </c>
      <c r="J151" s="79">
        <v>4.2262871419648426E-8</v>
      </c>
      <c r="K151" s="80">
        <v>0.35666666666666663</v>
      </c>
      <c r="L151" s="79">
        <f t="shared" si="3"/>
        <v>1.5073757473007936E-8</v>
      </c>
      <c r="M151" s="81"/>
    </row>
    <row r="152" spans="2:13">
      <c r="B152" s="58">
        <v>122</v>
      </c>
      <c r="C152" s="216">
        <f>'[1]24.02.20_Inlet'!D133</f>
        <v>45342</v>
      </c>
      <c r="D152" s="216"/>
      <c r="E152" s="59">
        <f>'[1]24.02.20_Inlet'!E133</f>
        <v>0.52310185185185187</v>
      </c>
      <c r="F152" s="58" t="s">
        <v>1</v>
      </c>
      <c r="G152" s="60">
        <v>2.6547390024092084E-3</v>
      </c>
      <c r="H152" s="61">
        <v>0.26430000000000003</v>
      </c>
      <c r="I152" s="62">
        <f t="shared" si="2"/>
        <v>7.0164751833675385E-4</v>
      </c>
      <c r="J152" s="79">
        <v>4.0067814758633001E-8</v>
      </c>
      <c r="K152" s="80">
        <v>0.35666666666666663</v>
      </c>
      <c r="L152" s="79">
        <f t="shared" si="3"/>
        <v>1.4290853930579102E-8</v>
      </c>
      <c r="M152" s="81"/>
    </row>
    <row r="153" spans="2:13">
      <c r="B153" s="58">
        <v>123</v>
      </c>
      <c r="C153" s="216">
        <f>'[1]24.02.20_Inlet'!D134</f>
        <v>45342</v>
      </c>
      <c r="D153" s="216"/>
      <c r="E153" s="59">
        <f>'[1]24.02.20_Inlet'!E134</f>
        <v>0.52379629629629632</v>
      </c>
      <c r="F153" s="58" t="s">
        <v>1</v>
      </c>
      <c r="G153" s="60">
        <v>2.650413134647988E-3</v>
      </c>
      <c r="H153" s="61">
        <v>0.26400000000000001</v>
      </c>
      <c r="I153" s="62">
        <f t="shared" si="2"/>
        <v>6.9970906754706881E-4</v>
      </c>
      <c r="J153" s="79">
        <v>4.3076648523244395E-8</v>
      </c>
      <c r="K153" s="80">
        <v>0.35666666666666663</v>
      </c>
      <c r="L153" s="79">
        <f t="shared" si="3"/>
        <v>1.5364004639957167E-8</v>
      </c>
      <c r="M153" s="81"/>
    </row>
    <row r="154" spans="2:13">
      <c r="B154" s="58">
        <v>124</v>
      </c>
      <c r="C154" s="216">
        <f>'[1]24.02.20_Inlet'!D135</f>
        <v>45342</v>
      </c>
      <c r="D154" s="216"/>
      <c r="E154" s="59">
        <f>'[1]24.02.20_Inlet'!E135</f>
        <v>0.52449074074074076</v>
      </c>
      <c r="F154" s="58" t="s">
        <v>1</v>
      </c>
      <c r="G154" s="60">
        <v>2.6538502721513337E-3</v>
      </c>
      <c r="H154" s="61">
        <v>0.26490000000000002</v>
      </c>
      <c r="I154" s="62">
        <f t="shared" si="2"/>
        <v>7.0300493709288833E-4</v>
      </c>
      <c r="J154" s="79">
        <v>4.0935129829570801E-8</v>
      </c>
      <c r="K154" s="80">
        <v>0.375</v>
      </c>
      <c r="L154" s="79">
        <f t="shared" si="3"/>
        <v>1.5350673686089052E-8</v>
      </c>
      <c r="M154" s="81"/>
    </row>
    <row r="155" spans="2:13">
      <c r="B155" s="58">
        <v>125</v>
      </c>
      <c r="C155" s="216">
        <f>'[1]24.02.20_Inlet'!D136</f>
        <v>45342</v>
      </c>
      <c r="D155" s="216"/>
      <c r="E155" s="59">
        <f>'[1]24.02.20_Inlet'!E136</f>
        <v>0.5251851851851852</v>
      </c>
      <c r="F155" s="58" t="s">
        <v>1</v>
      </c>
      <c r="G155" s="60">
        <v>2.6516498616935844E-3</v>
      </c>
      <c r="H155" s="61">
        <v>0.26490000000000002</v>
      </c>
      <c r="I155" s="62">
        <f t="shared" si="2"/>
        <v>7.024220483626306E-4</v>
      </c>
      <c r="J155" s="79">
        <v>3.9591326849290613E-8</v>
      </c>
      <c r="K155" s="80">
        <v>0.05</v>
      </c>
      <c r="L155" s="79">
        <f t="shared" si="3"/>
        <v>1.9795663424645307E-9</v>
      </c>
      <c r="M155" s="81"/>
    </row>
    <row r="156" spans="2:13">
      <c r="B156" s="58">
        <v>126</v>
      </c>
      <c r="C156" s="216">
        <f>'[1]24.02.20_Inlet'!D137</f>
        <v>45342</v>
      </c>
      <c r="D156" s="216"/>
      <c r="E156" s="59">
        <f>'[1]24.02.20_Inlet'!E137</f>
        <v>0.52587962962962964</v>
      </c>
      <c r="F156" s="58" t="s">
        <v>1</v>
      </c>
      <c r="G156" s="60">
        <v>2.6534862139734098E-3</v>
      </c>
      <c r="H156" s="61">
        <v>0.26400000000000001</v>
      </c>
      <c r="I156" s="62">
        <f t="shared" si="2"/>
        <v>7.0052036048898019E-4</v>
      </c>
      <c r="J156" s="79">
        <v>4.1111805121798876E-8</v>
      </c>
      <c r="K156" s="80">
        <v>0.32666666666666672</v>
      </c>
      <c r="L156" s="79">
        <f t="shared" si="3"/>
        <v>1.3429856339787635E-8</v>
      </c>
      <c r="M156" s="81"/>
    </row>
    <row r="157" spans="2:13">
      <c r="B157" s="58">
        <v>127</v>
      </c>
      <c r="C157" s="216">
        <f>'[1]24.02.20_Inlet'!D138</f>
        <v>45342</v>
      </c>
      <c r="D157" s="216"/>
      <c r="E157" s="59">
        <f>'[1]24.02.20_Inlet'!E138</f>
        <v>0.52657407407407408</v>
      </c>
      <c r="F157" s="58" t="s">
        <v>1</v>
      </c>
      <c r="G157" s="60">
        <v>2.6439082716159545E-3</v>
      </c>
      <c r="H157" s="61">
        <v>0.2641</v>
      </c>
      <c r="I157" s="62">
        <f t="shared" si="2"/>
        <v>6.9825617453377357E-4</v>
      </c>
      <c r="J157" s="79">
        <v>3.7514053716427231E-8</v>
      </c>
      <c r="K157" s="80">
        <v>0.35833333333333334</v>
      </c>
      <c r="L157" s="79">
        <f t="shared" si="3"/>
        <v>1.3442535915053092E-8</v>
      </c>
      <c r="M157" s="81"/>
    </row>
    <row r="158" spans="2:13">
      <c r="B158" s="58">
        <v>128</v>
      </c>
      <c r="C158" s="216">
        <f>'[1]24.02.20_Inlet'!D139</f>
        <v>45342</v>
      </c>
      <c r="D158" s="216"/>
      <c r="E158" s="59">
        <f>'[1]24.02.20_Inlet'!E139</f>
        <v>0.52726851851851853</v>
      </c>
      <c r="F158" s="58" t="s">
        <v>1</v>
      </c>
      <c r="G158" s="60">
        <v>2.6450539841170696E-3</v>
      </c>
      <c r="H158" s="61">
        <v>0.26300000000000001</v>
      </c>
      <c r="I158" s="62">
        <f t="shared" si="2"/>
        <v>6.956491978227893E-4</v>
      </c>
      <c r="J158" s="79">
        <v>3.7653252431516019E-8</v>
      </c>
      <c r="K158" s="80">
        <v>0.33666666666666667</v>
      </c>
      <c r="L158" s="79">
        <f t="shared" si="3"/>
        <v>1.267659498527706E-8</v>
      </c>
      <c r="M158" s="81"/>
    </row>
    <row r="159" spans="2:13">
      <c r="B159" s="58">
        <v>129</v>
      </c>
      <c r="C159" s="216">
        <f>'[1]24.02.20_Inlet'!D140</f>
        <v>45342</v>
      </c>
      <c r="D159" s="216"/>
      <c r="E159" s="59">
        <f>'[1]24.02.20_Inlet'!E140</f>
        <v>0.52796296296296297</v>
      </c>
      <c r="F159" s="58" t="s">
        <v>1</v>
      </c>
      <c r="G159" s="60">
        <v>2.6444650664763092E-3</v>
      </c>
      <c r="H159" s="61">
        <v>0.26400000000000001</v>
      </c>
      <c r="I159" s="62">
        <f t="shared" si="2"/>
        <v>6.9813877754974568E-4</v>
      </c>
      <c r="J159" s="79">
        <v>4.3253323815472471E-8</v>
      </c>
      <c r="K159" s="80">
        <v>0.35</v>
      </c>
      <c r="L159" s="79">
        <f t="shared" si="3"/>
        <v>1.5138663335415365E-8</v>
      </c>
      <c r="M159" s="81"/>
    </row>
    <row r="160" spans="2:13">
      <c r="B160" s="58">
        <v>130</v>
      </c>
      <c r="C160" s="216">
        <f>'[1]24.02.20_Inlet'!D141</f>
        <v>45342</v>
      </c>
      <c r="D160" s="216"/>
      <c r="E160" s="59">
        <f>'[1]24.02.20_Inlet'!E141</f>
        <v>0.52865740740740741</v>
      </c>
      <c r="F160" s="58" t="s">
        <v>1</v>
      </c>
      <c r="G160" s="60">
        <v>2.6504880878022662E-3</v>
      </c>
      <c r="H160" s="61">
        <v>0.26490000000000002</v>
      </c>
      <c r="I160" s="62">
        <f t="shared" ref="I160:I223" si="4">G160*H160</f>
        <v>7.0211429445882038E-4</v>
      </c>
      <c r="J160" s="79">
        <v>4.1149281698938157E-8</v>
      </c>
      <c r="K160" s="80">
        <v>0.35</v>
      </c>
      <c r="L160" s="79">
        <f t="shared" ref="L160:L223" si="5">J160*K160</f>
        <v>1.4402248594628354E-8</v>
      </c>
      <c r="M160" s="81"/>
    </row>
    <row r="161" spans="2:13">
      <c r="B161" s="58">
        <v>131</v>
      </c>
      <c r="C161" s="216">
        <f>'[1]24.02.20_Inlet'!D142</f>
        <v>45342</v>
      </c>
      <c r="D161" s="216"/>
      <c r="E161" s="59">
        <f>'[1]24.02.20_Inlet'!E142</f>
        <v>0.52935185185185185</v>
      </c>
      <c r="F161" s="58" t="s">
        <v>1</v>
      </c>
      <c r="G161" s="60">
        <v>2.6468528598197552E-3</v>
      </c>
      <c r="H161" s="61">
        <v>0.2631</v>
      </c>
      <c r="I161" s="62">
        <f t="shared" si="4"/>
        <v>6.9638698741857758E-4</v>
      </c>
      <c r="J161" s="79">
        <v>4.2707236548585708E-8</v>
      </c>
      <c r="K161" s="80">
        <v>0.38</v>
      </c>
      <c r="L161" s="79">
        <f t="shared" si="5"/>
        <v>1.6228749888462568E-8</v>
      </c>
      <c r="M161" s="81"/>
    </row>
    <row r="162" spans="2:13">
      <c r="B162" s="58">
        <v>132</v>
      </c>
      <c r="C162" s="216">
        <f>'[1]24.02.20_Inlet'!D143</f>
        <v>45342</v>
      </c>
      <c r="D162" s="216"/>
      <c r="E162" s="59">
        <f>'[1]24.02.20_Inlet'!E143</f>
        <v>0.53004629629629629</v>
      </c>
      <c r="F162" s="58" t="s">
        <v>1</v>
      </c>
      <c r="G162" s="60">
        <v>2.6390845007584541E-3</v>
      </c>
      <c r="H162" s="61">
        <v>0.26479999999999998</v>
      </c>
      <c r="I162" s="62">
        <f t="shared" si="4"/>
        <v>6.9882957580083864E-4</v>
      </c>
      <c r="J162" s="79">
        <v>4.1181404479343263E-8</v>
      </c>
      <c r="K162" s="80">
        <v>0.35166666666666668</v>
      </c>
      <c r="L162" s="79">
        <f t="shared" si="5"/>
        <v>1.4482127241902382E-8</v>
      </c>
      <c r="M162" s="81"/>
    </row>
    <row r="163" spans="2:13">
      <c r="B163" s="58">
        <v>133</v>
      </c>
      <c r="C163" s="216">
        <f>'[1]24.02.20_Inlet'!D144</f>
        <v>45342</v>
      </c>
      <c r="D163" s="216"/>
      <c r="E163" s="59">
        <f>'[1]24.02.20_Inlet'!E144</f>
        <v>0.53074074074074074</v>
      </c>
      <c r="F163" s="58" t="s">
        <v>1</v>
      </c>
      <c r="G163" s="60">
        <v>2.6540858392076379E-3</v>
      </c>
      <c r="H163" s="61">
        <v>0.26300000000000001</v>
      </c>
      <c r="I163" s="62">
        <f t="shared" si="4"/>
        <v>6.9802457571160881E-4</v>
      </c>
      <c r="J163" s="79">
        <v>3.415186936735968E-8</v>
      </c>
      <c r="K163" s="80">
        <v>0.35166666666666668</v>
      </c>
      <c r="L163" s="79">
        <f t="shared" si="5"/>
        <v>1.2010074060854821E-8</v>
      </c>
      <c r="M163" s="81"/>
    </row>
    <row r="164" spans="2:13">
      <c r="B164" s="58">
        <v>134</v>
      </c>
      <c r="C164" s="216">
        <f>'[1]24.02.20_Inlet'!D145</f>
        <v>45342</v>
      </c>
      <c r="D164" s="216"/>
      <c r="E164" s="59">
        <f>'[1]24.02.20_Inlet'!E145</f>
        <v>0.53143518518518518</v>
      </c>
      <c r="F164" s="58" t="s">
        <v>1</v>
      </c>
      <c r="G164" s="60">
        <v>2.6448505398411703E-3</v>
      </c>
      <c r="H164" s="61">
        <v>0.26379999999999998</v>
      </c>
      <c r="I164" s="62">
        <f t="shared" si="4"/>
        <v>6.9771157241010071E-4</v>
      </c>
      <c r="J164" s="79">
        <v>3.6239850093691437E-8</v>
      </c>
      <c r="K164" s="80">
        <v>0.35166666666666668</v>
      </c>
      <c r="L164" s="79">
        <f t="shared" si="5"/>
        <v>1.2744347282948156E-8</v>
      </c>
      <c r="M164" s="81"/>
    </row>
    <row r="165" spans="2:13">
      <c r="B165" s="58">
        <v>135</v>
      </c>
      <c r="C165" s="216">
        <f>'[1]24.02.20_Inlet'!D146</f>
        <v>45342</v>
      </c>
      <c r="D165" s="216"/>
      <c r="E165" s="59">
        <f>'[1]24.02.20_Inlet'!E146</f>
        <v>0.53212962962962962</v>
      </c>
      <c r="F165" s="58" t="s">
        <v>1</v>
      </c>
      <c r="G165" s="60">
        <v>2.6491014544481129E-3</v>
      </c>
      <c r="H165" s="61">
        <v>0.26300000000000001</v>
      </c>
      <c r="I165" s="62">
        <f t="shared" si="4"/>
        <v>6.9671368251985374E-4</v>
      </c>
      <c r="J165" s="79">
        <v>3.9810832515392156E-8</v>
      </c>
      <c r="K165" s="80">
        <v>0.35666666666666663</v>
      </c>
      <c r="L165" s="79">
        <f t="shared" si="5"/>
        <v>1.4199196930489868E-8</v>
      </c>
      <c r="M165" s="81"/>
    </row>
    <row r="166" spans="2:13">
      <c r="B166" s="58">
        <v>136</v>
      </c>
      <c r="C166" s="216">
        <f>'[1]24.02.20_Inlet'!D147</f>
        <v>45342</v>
      </c>
      <c r="D166" s="216"/>
      <c r="E166" s="59">
        <f>'[1]24.02.20_Inlet'!E147</f>
        <v>0.53282407407407406</v>
      </c>
      <c r="F166" s="58" t="s">
        <v>1</v>
      </c>
      <c r="G166" s="60">
        <v>2.649754617649683E-3</v>
      </c>
      <c r="H166" s="61">
        <v>0.2636</v>
      </c>
      <c r="I166" s="62">
        <f t="shared" si="4"/>
        <v>6.9847531721245644E-4</v>
      </c>
      <c r="J166" s="79">
        <v>3.6357633621843487E-8</v>
      </c>
      <c r="K166" s="80">
        <v>0.35666666666666663</v>
      </c>
      <c r="L166" s="79">
        <f t="shared" si="5"/>
        <v>1.2967555991790843E-8</v>
      </c>
      <c r="M166" s="81"/>
    </row>
    <row r="167" spans="2:13">
      <c r="B167" s="58">
        <v>137</v>
      </c>
      <c r="C167" s="216">
        <f>'[1]24.02.20_Inlet'!D148</f>
        <v>45342</v>
      </c>
      <c r="D167" s="216"/>
      <c r="E167" s="59">
        <f>'[1]24.02.20_Inlet'!E148</f>
        <v>0.5335185185185185</v>
      </c>
      <c r="F167" s="58" t="s">
        <v>1</v>
      </c>
      <c r="G167" s="60">
        <v>2.6674275006692244E-3</v>
      </c>
      <c r="H167" s="61">
        <v>0.2641</v>
      </c>
      <c r="I167" s="62">
        <f t="shared" si="4"/>
        <v>7.0446760292674213E-4</v>
      </c>
      <c r="J167" s="79">
        <v>4.2225394842509139E-8</v>
      </c>
      <c r="K167" s="80">
        <v>0.35833333333333334</v>
      </c>
      <c r="L167" s="79">
        <f t="shared" si="5"/>
        <v>1.5130766485232442E-8</v>
      </c>
      <c r="M167" s="81"/>
    </row>
    <row r="168" spans="2:13">
      <c r="B168" s="58">
        <v>138</v>
      </c>
      <c r="C168" s="216">
        <f>'[1]24.02.20_Inlet'!D149</f>
        <v>45342</v>
      </c>
      <c r="D168" s="216"/>
      <c r="E168" s="59">
        <f>'[1]24.02.20_Inlet'!E149</f>
        <v>0.53421296296296295</v>
      </c>
      <c r="F168" s="58" t="s">
        <v>1</v>
      </c>
      <c r="G168" s="60">
        <v>2.6616561077897737E-3</v>
      </c>
      <c r="H168" s="61">
        <v>0.2631</v>
      </c>
      <c r="I168" s="62">
        <f t="shared" si="4"/>
        <v>7.0028172195948945E-4</v>
      </c>
      <c r="J168" s="79">
        <v>4.5293120371196571E-8</v>
      </c>
      <c r="K168" s="80">
        <v>0.35833333333333334</v>
      </c>
      <c r="L168" s="79">
        <f t="shared" si="5"/>
        <v>1.6230034799678771E-8</v>
      </c>
      <c r="M168" s="81"/>
    </row>
    <row r="169" spans="2:13">
      <c r="B169" s="58">
        <v>139</v>
      </c>
      <c r="C169" s="216">
        <f>'[1]24.02.20_Inlet'!D150</f>
        <v>45342</v>
      </c>
      <c r="D169" s="216"/>
      <c r="E169" s="59">
        <f>'[1]24.02.20_Inlet'!E150</f>
        <v>0.53490740740740739</v>
      </c>
      <c r="F169" s="58" t="s">
        <v>1</v>
      </c>
      <c r="G169" s="60">
        <v>2.6768930132952617E-3</v>
      </c>
      <c r="H169" s="61">
        <v>0.26480000000000004</v>
      </c>
      <c r="I169" s="62">
        <f t="shared" si="4"/>
        <v>7.0884126992058543E-4</v>
      </c>
      <c r="J169" s="79">
        <v>4.6192558222539491E-8</v>
      </c>
      <c r="K169" s="80">
        <v>0.32833333333333331</v>
      </c>
      <c r="L169" s="79">
        <f t="shared" si="5"/>
        <v>1.5166556616400464E-8</v>
      </c>
      <c r="M169" s="81"/>
    </row>
    <row r="170" spans="2:13">
      <c r="B170" s="58">
        <v>140</v>
      </c>
      <c r="C170" s="216">
        <f>'[1]24.02.20_Inlet'!D151</f>
        <v>45342</v>
      </c>
      <c r="D170" s="216"/>
      <c r="E170" s="59">
        <f>'[1]24.02.20_Inlet'!E151</f>
        <v>0.53560185185185183</v>
      </c>
      <c r="F170" s="58" t="s">
        <v>1</v>
      </c>
      <c r="G170" s="60">
        <v>2.6798001249219235E-3</v>
      </c>
      <c r="H170" s="61">
        <v>0.26300000000000001</v>
      </c>
      <c r="I170" s="62">
        <f t="shared" si="4"/>
        <v>7.0478743285446593E-4</v>
      </c>
      <c r="J170" s="79">
        <v>4.2375301151066295E-8</v>
      </c>
      <c r="K170" s="80">
        <v>0.35833333333333334</v>
      </c>
      <c r="L170" s="79">
        <f t="shared" si="5"/>
        <v>1.5184482912465422E-8</v>
      </c>
      <c r="M170" s="81"/>
    </row>
    <row r="171" spans="2:13">
      <c r="B171" s="58">
        <v>141</v>
      </c>
      <c r="C171" s="216">
        <f>'[1]24.02.20_Inlet'!D152</f>
        <v>45342</v>
      </c>
      <c r="D171" s="216"/>
      <c r="E171" s="59">
        <f>'[1]24.02.20_Inlet'!E152</f>
        <v>0.53629629629629627</v>
      </c>
      <c r="F171" s="58" t="s">
        <v>1</v>
      </c>
      <c r="G171" s="60">
        <v>2.6543053448737394E-3</v>
      </c>
      <c r="H171" s="61">
        <v>0.26369999999999999</v>
      </c>
      <c r="I171" s="62">
        <f t="shared" si="4"/>
        <v>6.9994031944320509E-4</v>
      </c>
      <c r="J171" s="79">
        <v>4.7595252966895697E-8</v>
      </c>
      <c r="K171" s="80">
        <v>0.35833333333333334</v>
      </c>
      <c r="L171" s="79">
        <f t="shared" si="5"/>
        <v>1.7054965646470959E-8</v>
      </c>
      <c r="M171" s="81"/>
    </row>
    <row r="172" spans="2:13">
      <c r="B172" s="58">
        <v>142</v>
      </c>
      <c r="C172" s="216">
        <f>'[1]24.02.20_Inlet'!D153</f>
        <v>45342</v>
      </c>
      <c r="D172" s="216"/>
      <c r="E172" s="59">
        <f>'[1]24.02.20_Inlet'!E153</f>
        <v>0.53699074074074071</v>
      </c>
      <c r="F172" s="58" t="s">
        <v>1</v>
      </c>
      <c r="G172" s="60">
        <v>2.6446738645489426E-3</v>
      </c>
      <c r="H172" s="61">
        <v>0.26390000000000002</v>
      </c>
      <c r="I172" s="62">
        <f t="shared" si="4"/>
        <v>6.9792943285446605E-4</v>
      </c>
      <c r="J172" s="79">
        <v>5.2879450343535293E-8</v>
      </c>
      <c r="K172" s="80">
        <v>0.35833333333333334</v>
      </c>
      <c r="L172" s="79">
        <f t="shared" si="5"/>
        <v>1.8948469706433481E-8</v>
      </c>
      <c r="M172" s="81"/>
    </row>
    <row r="173" spans="2:13">
      <c r="B173" s="58">
        <v>143</v>
      </c>
      <c r="C173" s="216">
        <f>'[1]24.02.20_Inlet'!D154</f>
        <v>45342</v>
      </c>
      <c r="D173" s="216"/>
      <c r="E173" s="59">
        <f>'[1]24.02.20_Inlet'!E154</f>
        <v>0.53768518518518515</v>
      </c>
      <c r="F173" s="58" t="s">
        <v>1</v>
      </c>
      <c r="G173" s="60">
        <v>2.6473454091193002E-3</v>
      </c>
      <c r="H173" s="61">
        <v>0.26300000000000001</v>
      </c>
      <c r="I173" s="62">
        <f t="shared" si="4"/>
        <v>6.96251842598376E-4</v>
      </c>
      <c r="J173" s="79">
        <v>4.4136700276612827E-8</v>
      </c>
      <c r="K173" s="80">
        <v>0.35833333333333334</v>
      </c>
      <c r="L173" s="79">
        <f t="shared" si="5"/>
        <v>1.581565093245293E-8</v>
      </c>
      <c r="M173" s="81"/>
    </row>
    <row r="174" spans="2:13">
      <c r="B174" s="58">
        <v>144</v>
      </c>
      <c r="C174" s="216">
        <f>'[1]24.02.20_Inlet'!D155</f>
        <v>45342</v>
      </c>
      <c r="D174" s="216"/>
      <c r="E174" s="59">
        <f>'[1]24.02.20_Inlet'!E155</f>
        <v>0.5383796296296296</v>
      </c>
      <c r="F174" s="58" t="s">
        <v>1</v>
      </c>
      <c r="G174" s="60">
        <v>2.6456803783349689E-3</v>
      </c>
      <c r="H174" s="61">
        <v>0.2631</v>
      </c>
      <c r="I174" s="62">
        <f t="shared" si="4"/>
        <v>6.9607850753993037E-4</v>
      </c>
      <c r="J174" s="79">
        <v>4.4763094494512359E-8</v>
      </c>
      <c r="K174" s="80">
        <v>0.35833333333333334</v>
      </c>
      <c r="L174" s="79">
        <f t="shared" si="5"/>
        <v>1.6040108860533595E-8</v>
      </c>
      <c r="M174" s="81"/>
    </row>
    <row r="175" spans="2:13">
      <c r="B175" s="58">
        <v>145</v>
      </c>
      <c r="C175" s="216">
        <f>'[1]24.02.20_Inlet'!D156</f>
        <v>45342</v>
      </c>
      <c r="D175" s="216"/>
      <c r="E175" s="59">
        <f>'[1]24.02.20_Inlet'!E156</f>
        <v>0.53907407407407404</v>
      </c>
      <c r="F175" s="58" t="s">
        <v>1</v>
      </c>
      <c r="G175" s="60">
        <v>2.649224591772999E-3</v>
      </c>
      <c r="H175" s="61">
        <v>0.26319999999999999</v>
      </c>
      <c r="I175" s="62">
        <f t="shared" si="4"/>
        <v>6.9727591255465328E-4</v>
      </c>
      <c r="J175" s="79">
        <v>5.1546354956723473E-8</v>
      </c>
      <c r="K175" s="80">
        <v>0.38833333333333336</v>
      </c>
      <c r="L175" s="79">
        <f t="shared" si="5"/>
        <v>2.0017167841527617E-8</v>
      </c>
      <c r="M175" s="81"/>
    </row>
    <row r="176" spans="2:13">
      <c r="B176" s="58">
        <v>146</v>
      </c>
      <c r="C176" s="216">
        <f>'[1]24.02.20_Inlet'!D157</f>
        <v>45342</v>
      </c>
      <c r="D176" s="216"/>
      <c r="E176" s="59">
        <f>'[1]24.02.20_Inlet'!E157</f>
        <v>0.53976851851851848</v>
      </c>
      <c r="F176" s="58" t="s">
        <v>1</v>
      </c>
      <c r="G176" s="60">
        <v>2.6407977157133933E-3</v>
      </c>
      <c r="H176" s="61">
        <v>0.2641</v>
      </c>
      <c r="I176" s="62">
        <f t="shared" si="4"/>
        <v>6.9743467671990714E-4</v>
      </c>
      <c r="J176" s="79">
        <v>5.1417863835103054E-8</v>
      </c>
      <c r="K176" s="80">
        <v>0.35833333333333334</v>
      </c>
      <c r="L176" s="79">
        <f t="shared" si="5"/>
        <v>1.8424734540911927E-8</v>
      </c>
      <c r="M176" s="81"/>
    </row>
    <row r="177" spans="2:13">
      <c r="B177" s="58">
        <v>147</v>
      </c>
      <c r="C177" s="216">
        <f>'[1]24.02.20_Inlet'!D158</f>
        <v>45342</v>
      </c>
      <c r="D177" s="216"/>
      <c r="E177" s="59">
        <f>'[1]24.02.20_Inlet'!E158</f>
        <v>0.54046296296296292</v>
      </c>
      <c r="F177" s="58" t="s">
        <v>1</v>
      </c>
      <c r="G177" s="60">
        <v>2.6450004461497281E-3</v>
      </c>
      <c r="H177" s="61">
        <v>0.26319999999999999</v>
      </c>
      <c r="I177" s="62">
        <f t="shared" si="4"/>
        <v>6.9616411742660835E-4</v>
      </c>
      <c r="J177" s="79">
        <v>5.4159007763005268E-8</v>
      </c>
      <c r="K177" s="80">
        <v>0.35666666666666663</v>
      </c>
      <c r="L177" s="79">
        <f t="shared" si="5"/>
        <v>1.9316712768805211E-8</v>
      </c>
      <c r="M177" s="81"/>
    </row>
    <row r="178" spans="2:13">
      <c r="B178" s="58">
        <v>148</v>
      </c>
      <c r="C178" s="216">
        <f>'[1]24.02.20_Inlet'!D159</f>
        <v>45342</v>
      </c>
      <c r="D178" s="216"/>
      <c r="E178" s="59">
        <f>'[1]24.02.20_Inlet'!E159</f>
        <v>0.54115740740740736</v>
      </c>
      <c r="F178" s="58" t="s">
        <v>1</v>
      </c>
      <c r="G178" s="60">
        <v>2.6493102525207454E-3</v>
      </c>
      <c r="H178" s="61">
        <v>0.2641</v>
      </c>
      <c r="I178" s="62">
        <f t="shared" si="4"/>
        <v>6.9968283769072882E-4</v>
      </c>
      <c r="J178" s="79">
        <v>5.4608726688676718E-8</v>
      </c>
      <c r="K178" s="80">
        <v>0.32666666666666672</v>
      </c>
      <c r="L178" s="79">
        <f t="shared" si="5"/>
        <v>1.7838850718301066E-8</v>
      </c>
      <c r="M178" s="81"/>
    </row>
    <row r="179" spans="2:13">
      <c r="B179" s="58">
        <v>149</v>
      </c>
      <c r="C179" s="216">
        <f>'[1]24.02.20_Inlet'!D160</f>
        <v>45342</v>
      </c>
      <c r="D179" s="216"/>
      <c r="E179" s="59">
        <f>'[1]24.02.20_Inlet'!E160</f>
        <v>0.54185185185185181</v>
      </c>
      <c r="F179" s="58" t="s">
        <v>1</v>
      </c>
      <c r="G179" s="60">
        <v>2.6678290354242881E-3</v>
      </c>
      <c r="H179" s="61">
        <v>0.2641</v>
      </c>
      <c r="I179" s="62">
        <f t="shared" si="4"/>
        <v>7.0457364825555449E-4</v>
      </c>
      <c r="J179" s="79">
        <v>5.9143392522530564E-8</v>
      </c>
      <c r="K179" s="80">
        <v>0.35166666666666668</v>
      </c>
      <c r="L179" s="79">
        <f t="shared" si="5"/>
        <v>2.0798759703756582E-8</v>
      </c>
      <c r="M179" s="81"/>
    </row>
    <row r="180" spans="2:13">
      <c r="B180" s="58">
        <v>150</v>
      </c>
      <c r="C180" s="216">
        <f>'[1]24.02.20_Inlet'!D161</f>
        <v>45342</v>
      </c>
      <c r="D180" s="216"/>
      <c r="E180" s="59">
        <f>'[1]24.02.20_Inlet'!E161</f>
        <v>0.54254629629629625</v>
      </c>
      <c r="F180" s="58" t="s">
        <v>1</v>
      </c>
      <c r="G180" s="60">
        <v>2.6572606406710091E-3</v>
      </c>
      <c r="H180" s="61">
        <v>0.26430000000000003</v>
      </c>
      <c r="I180" s="62">
        <f t="shared" si="4"/>
        <v>7.0231398732934782E-4</v>
      </c>
      <c r="J180" s="79">
        <v>6.4641741768537508E-8</v>
      </c>
      <c r="K180" s="80">
        <v>0.35166666666666668</v>
      </c>
      <c r="L180" s="79">
        <f t="shared" si="5"/>
        <v>2.2732345855269025E-8</v>
      </c>
      <c r="M180" s="81"/>
    </row>
    <row r="181" spans="2:13">
      <c r="B181" s="58">
        <v>151</v>
      </c>
      <c r="C181" s="216">
        <f>'[1]24.02.20_Inlet'!D162</f>
        <v>45342</v>
      </c>
      <c r="D181" s="216"/>
      <c r="E181" s="59">
        <f>'[1]24.02.20_Inlet'!E162</f>
        <v>0.54324074074074069</v>
      </c>
      <c r="F181" s="58" t="s">
        <v>1</v>
      </c>
      <c r="G181" s="60">
        <v>2.6510020522887479E-3</v>
      </c>
      <c r="H181" s="61">
        <v>0.2631</v>
      </c>
      <c r="I181" s="62">
        <f t="shared" si="4"/>
        <v>6.9747863995716958E-4</v>
      </c>
      <c r="J181" s="79">
        <v>7.5852592129918787E-8</v>
      </c>
      <c r="K181" s="80">
        <v>0.35166666666666668</v>
      </c>
      <c r="L181" s="79">
        <f t="shared" si="5"/>
        <v>2.6674828232354773E-8</v>
      </c>
      <c r="M181" s="81"/>
    </row>
    <row r="182" spans="2:13">
      <c r="B182" s="58">
        <v>152</v>
      </c>
      <c r="C182" s="216">
        <f>'[1]24.02.20_Inlet'!D163</f>
        <v>45342</v>
      </c>
      <c r="D182" s="216"/>
      <c r="E182" s="59">
        <f>'[1]24.02.20_Inlet'!E163</f>
        <v>0.54393518518518513</v>
      </c>
      <c r="F182" s="58" t="s">
        <v>1</v>
      </c>
      <c r="G182" s="60">
        <v>2.6525921299188006E-3</v>
      </c>
      <c r="H182" s="61">
        <v>0.26319999999999999</v>
      </c>
      <c r="I182" s="62">
        <f t="shared" si="4"/>
        <v>6.9816224859462828E-4</v>
      </c>
      <c r="J182" s="79">
        <v>7.4749710002676887E-8</v>
      </c>
      <c r="K182" s="80">
        <v>0.35166666666666668</v>
      </c>
      <c r="L182" s="79">
        <f t="shared" si="5"/>
        <v>2.6286981350941373E-8</v>
      </c>
      <c r="M182" s="81"/>
    </row>
    <row r="183" spans="2:13">
      <c r="B183" s="58">
        <v>153</v>
      </c>
      <c r="C183" s="216">
        <f>'[1]24.02.20_Inlet'!D164</f>
        <v>45342</v>
      </c>
      <c r="D183" s="216"/>
      <c r="E183" s="59">
        <f>'[1]24.02.20_Inlet'!E164</f>
        <v>0.54462962962962957</v>
      </c>
      <c r="F183" s="58" t="s">
        <v>1</v>
      </c>
      <c r="G183" s="60">
        <v>2.6594396359418222E-3</v>
      </c>
      <c r="H183" s="61">
        <v>0.2631</v>
      </c>
      <c r="I183" s="62">
        <f t="shared" si="4"/>
        <v>6.9969856821629347E-4</v>
      </c>
      <c r="J183" s="79">
        <v>7.1655215490318549E-8</v>
      </c>
      <c r="K183" s="80">
        <v>0.32333333333333331</v>
      </c>
      <c r="L183" s="79">
        <f t="shared" si="5"/>
        <v>2.3168519675202996E-8</v>
      </c>
      <c r="M183" s="81"/>
    </row>
    <row r="184" spans="2:13">
      <c r="B184" s="58">
        <v>154</v>
      </c>
      <c r="C184" s="216">
        <f>'[1]24.02.20_Inlet'!D165</f>
        <v>45342</v>
      </c>
      <c r="D184" s="216"/>
      <c r="E184" s="59">
        <f>'[1]24.02.20_Inlet'!E165</f>
        <v>0.54532407407407413</v>
      </c>
      <c r="F184" s="58" t="s">
        <v>1</v>
      </c>
      <c r="G184" s="60">
        <v>0</v>
      </c>
      <c r="H184" s="61">
        <v>0.26419999999999999</v>
      </c>
      <c r="I184" s="62">
        <f t="shared" si="4"/>
        <v>0</v>
      </c>
      <c r="J184" s="79">
        <v>6.7548853395199435E-8</v>
      </c>
      <c r="K184" s="80">
        <v>0.29333333333333333</v>
      </c>
      <c r="L184" s="79">
        <f t="shared" si="5"/>
        <v>1.9814330329258502E-8</v>
      </c>
      <c r="M184" s="81"/>
    </row>
    <row r="185" spans="2:13">
      <c r="B185" s="58">
        <v>155</v>
      </c>
      <c r="C185" s="216">
        <f>'[1]24.02.20_Inlet'!D166</f>
        <v>45342</v>
      </c>
      <c r="D185" s="216"/>
      <c r="E185" s="59">
        <f>'[1]24.02.20_Inlet'!E166</f>
        <v>0.54601851851851857</v>
      </c>
      <c r="F185" s="58" t="s">
        <v>1</v>
      </c>
      <c r="G185" s="60">
        <v>2.6590220397965554E-3</v>
      </c>
      <c r="H185" s="61">
        <v>0.26380000000000003</v>
      </c>
      <c r="I185" s="62">
        <f t="shared" si="4"/>
        <v>7.0145001409833139E-4</v>
      </c>
      <c r="J185" s="79">
        <v>6.6901043990363173E-8</v>
      </c>
      <c r="K185" s="80">
        <v>0.35166666666666668</v>
      </c>
      <c r="L185" s="79">
        <f t="shared" si="5"/>
        <v>2.3526867136611049E-8</v>
      </c>
      <c r="M185" s="81"/>
    </row>
    <row r="186" spans="2:13">
      <c r="B186" s="58">
        <v>156</v>
      </c>
      <c r="C186" s="216">
        <f>'[1]24.02.20_Inlet'!D167</f>
        <v>45342</v>
      </c>
      <c r="D186" s="216"/>
      <c r="E186" s="59">
        <f>'[1]24.02.20_Inlet'!E167</f>
        <v>0.54671296296296301</v>
      </c>
      <c r="F186" s="58" t="s">
        <v>1</v>
      </c>
      <c r="G186" s="60">
        <v>2.6529294191130538E-3</v>
      </c>
      <c r="H186" s="61">
        <v>0.26300000000000001</v>
      </c>
      <c r="I186" s="62">
        <f t="shared" si="4"/>
        <v>6.9772043722673321E-4</v>
      </c>
      <c r="J186" s="79">
        <v>7.3711073436245199E-8</v>
      </c>
      <c r="K186" s="80">
        <v>0.35833333333333334</v>
      </c>
      <c r="L186" s="79">
        <f t="shared" si="5"/>
        <v>2.6413134647987864E-8</v>
      </c>
      <c r="M186" s="81"/>
    </row>
    <row r="187" spans="2:13">
      <c r="B187" s="58">
        <v>157</v>
      </c>
      <c r="C187" s="216">
        <f>'[1]24.02.20_Inlet'!D168</f>
        <v>45342</v>
      </c>
      <c r="D187" s="216"/>
      <c r="E187" s="59">
        <f>'[1]24.02.20_Inlet'!E168</f>
        <v>0.54740740740740745</v>
      </c>
      <c r="F187" s="58" t="s">
        <v>1</v>
      </c>
      <c r="G187" s="60">
        <v>2.6439136254126881E-3</v>
      </c>
      <c r="H187" s="61">
        <v>0.2631</v>
      </c>
      <c r="I187" s="62">
        <f t="shared" si="4"/>
        <v>6.956136748460782E-4</v>
      </c>
      <c r="J187" s="79">
        <v>6.8683858302846435E-8</v>
      </c>
      <c r="K187" s="80">
        <v>0.35833333333333334</v>
      </c>
      <c r="L187" s="79">
        <f t="shared" si="5"/>
        <v>2.4611715891853306E-8</v>
      </c>
      <c r="M187" s="81"/>
    </row>
    <row r="188" spans="2:13">
      <c r="B188" s="58">
        <v>158</v>
      </c>
      <c r="C188" s="216">
        <f>'[1]24.02.20_Inlet'!D169</f>
        <v>45342</v>
      </c>
      <c r="D188" s="216"/>
      <c r="E188" s="59">
        <f>'[1]24.02.20_Inlet'!E169</f>
        <v>0.5481018518518519</v>
      </c>
      <c r="F188" s="58" t="s">
        <v>1</v>
      </c>
      <c r="G188" s="60">
        <v>2.6516659230837866E-3</v>
      </c>
      <c r="H188" s="61">
        <v>0.2631</v>
      </c>
      <c r="I188" s="62">
        <f t="shared" si="4"/>
        <v>6.9765330436334422E-4</v>
      </c>
      <c r="J188" s="79">
        <v>7.1516016775229761E-8</v>
      </c>
      <c r="K188" s="80">
        <v>0.38833333333333336</v>
      </c>
      <c r="L188" s="79">
        <f t="shared" si="5"/>
        <v>2.7772053181047561E-8</v>
      </c>
      <c r="M188" s="81"/>
    </row>
    <row r="189" spans="2:13">
      <c r="B189" s="58">
        <v>159</v>
      </c>
      <c r="C189" s="216">
        <f>'[1]24.02.20_Inlet'!D170</f>
        <v>45342</v>
      </c>
      <c r="D189" s="216"/>
      <c r="E189" s="59">
        <f>'[1]24.02.20_Inlet'!E170</f>
        <v>0.54879629629629634</v>
      </c>
      <c r="F189" s="58" t="s">
        <v>1</v>
      </c>
      <c r="G189" s="60">
        <v>2.6512215579548495E-3</v>
      </c>
      <c r="H189" s="61">
        <v>0.26419999999999999</v>
      </c>
      <c r="I189" s="62">
        <f t="shared" si="4"/>
        <v>7.0045273561167125E-4</v>
      </c>
      <c r="J189" s="79">
        <v>7.6917997680021413E-8</v>
      </c>
      <c r="K189" s="80">
        <v>0.38833333333333336</v>
      </c>
      <c r="L189" s="79">
        <f t="shared" si="5"/>
        <v>2.9869822432408319E-8</v>
      </c>
      <c r="M189" s="81"/>
    </row>
    <row r="190" spans="2:13">
      <c r="B190" s="58">
        <v>160</v>
      </c>
      <c r="C190" s="216">
        <f>'[1]24.02.20_Inlet'!D171</f>
        <v>45342</v>
      </c>
      <c r="D190" s="216"/>
      <c r="E190" s="59">
        <f>'[1]24.02.20_Inlet'!E171</f>
        <v>0.54949074074074078</v>
      </c>
      <c r="F190" s="58" t="s">
        <v>1</v>
      </c>
      <c r="G190" s="60">
        <v>2.6512697421254574E-3</v>
      </c>
      <c r="H190" s="61">
        <v>0.2631</v>
      </c>
      <c r="I190" s="62">
        <f t="shared" si="4"/>
        <v>6.9754906915320779E-4</v>
      </c>
      <c r="J190" s="79">
        <v>7.5456411171589188E-8</v>
      </c>
      <c r="K190" s="80">
        <v>0.44833333333333331</v>
      </c>
      <c r="L190" s="79">
        <f t="shared" si="5"/>
        <v>3.3829624341929153E-8</v>
      </c>
      <c r="M190" s="81"/>
    </row>
    <row r="191" spans="2:13">
      <c r="B191" s="58">
        <v>161</v>
      </c>
      <c r="C191" s="216">
        <f>'[1]24.02.20_Inlet'!D172</f>
        <v>45342</v>
      </c>
      <c r="D191" s="216"/>
      <c r="E191" s="59">
        <f>'[1]24.02.20_Inlet'!E172</f>
        <v>0.55018518518518522</v>
      </c>
      <c r="F191" s="58" t="s">
        <v>1</v>
      </c>
      <c r="G191" s="60">
        <v>2.6494387436423661E-3</v>
      </c>
      <c r="H191" s="61">
        <v>0.2631</v>
      </c>
      <c r="I191" s="62">
        <f t="shared" si="4"/>
        <v>6.9706733345230656E-4</v>
      </c>
      <c r="J191" s="79">
        <v>7.9396805567948588E-8</v>
      </c>
      <c r="K191" s="80">
        <v>0.35833333333333334</v>
      </c>
      <c r="L191" s="79">
        <f t="shared" si="5"/>
        <v>2.8450521995181578E-8</v>
      </c>
      <c r="M191" s="81"/>
    </row>
    <row r="192" spans="2:13">
      <c r="B192" s="58">
        <v>162</v>
      </c>
      <c r="C192" s="216">
        <f>'[1]24.02.20_Inlet'!D173</f>
        <v>45342</v>
      </c>
      <c r="D192" s="216"/>
      <c r="E192" s="59">
        <f>'[1]24.02.20_Inlet'!E173</f>
        <v>0.55087962962962966</v>
      </c>
      <c r="F192" s="58" t="s">
        <v>1</v>
      </c>
      <c r="G192" s="60">
        <v>2.6506112251271524E-3</v>
      </c>
      <c r="H192" s="61">
        <v>0.26319999999999999</v>
      </c>
      <c r="I192" s="62">
        <f t="shared" si="4"/>
        <v>6.9764087445346647E-4</v>
      </c>
      <c r="J192" s="79">
        <v>7.2897296332649237E-8</v>
      </c>
      <c r="K192" s="80">
        <v>0.35833333333333334</v>
      </c>
      <c r="L192" s="79">
        <f t="shared" si="5"/>
        <v>2.6121531185865978E-8</v>
      </c>
      <c r="M192" s="81"/>
    </row>
    <row r="193" spans="2:13">
      <c r="B193" s="58">
        <v>163</v>
      </c>
      <c r="C193" s="216">
        <f>'[1]24.02.20_Inlet'!D174</f>
        <v>45342</v>
      </c>
      <c r="D193" s="216"/>
      <c r="E193" s="59">
        <f>'[1]24.02.20_Inlet'!E174</f>
        <v>0.55157407407407411</v>
      </c>
      <c r="F193" s="58" t="s">
        <v>1</v>
      </c>
      <c r="G193" s="60">
        <v>2.6476559293298826E-3</v>
      </c>
      <c r="H193" s="61">
        <v>0.26400000000000001</v>
      </c>
      <c r="I193" s="62">
        <f t="shared" si="4"/>
        <v>6.9898116534308904E-4</v>
      </c>
      <c r="J193" s="79">
        <v>6.2810743285446596E-8</v>
      </c>
      <c r="K193" s="80">
        <v>0.29833333333333328</v>
      </c>
      <c r="L193" s="79">
        <f t="shared" si="5"/>
        <v>1.8738538413491566E-8</v>
      </c>
      <c r="M193" s="81"/>
    </row>
    <row r="194" spans="2:13">
      <c r="B194" s="58">
        <v>164</v>
      </c>
      <c r="C194" s="216">
        <f>'[1]24.02.20_Inlet'!D175</f>
        <v>45342</v>
      </c>
      <c r="D194" s="216"/>
      <c r="E194" s="59">
        <f>'[1]24.02.20_Inlet'!E175</f>
        <v>0.55226851851851855</v>
      </c>
      <c r="F194" s="58" t="s">
        <v>1</v>
      </c>
      <c r="G194" s="60">
        <v>2.6500811992504684E-3</v>
      </c>
      <c r="H194" s="61">
        <v>0.26490000000000002</v>
      </c>
      <c r="I194" s="62">
        <f t="shared" si="4"/>
        <v>7.020065096814492E-4</v>
      </c>
      <c r="J194" s="79">
        <v>5.5379673418399212E-8</v>
      </c>
      <c r="K194" s="80">
        <v>0.32833333333333331</v>
      </c>
      <c r="L194" s="79">
        <f t="shared" si="5"/>
        <v>1.8182992772374407E-8</v>
      </c>
      <c r="M194" s="81"/>
    </row>
    <row r="195" spans="2:13">
      <c r="B195" s="58">
        <v>165</v>
      </c>
      <c r="C195" s="216">
        <f>'[1]24.02.20_Inlet'!D176</f>
        <v>45342</v>
      </c>
      <c r="D195" s="216"/>
      <c r="E195" s="59">
        <f>'[1]24.02.20_Inlet'!E176</f>
        <v>0.55296296296296299</v>
      </c>
      <c r="F195" s="58" t="s">
        <v>1</v>
      </c>
      <c r="G195" s="60">
        <v>2.6639368251985362E-3</v>
      </c>
      <c r="H195" s="61">
        <v>0.26300000000000001</v>
      </c>
      <c r="I195" s="62">
        <f t="shared" si="4"/>
        <v>7.0061538502721511E-4</v>
      </c>
      <c r="J195" s="79">
        <v>6.2858927456054259E-8</v>
      </c>
      <c r="K195" s="80">
        <v>0.35833333333333334</v>
      </c>
      <c r="L195" s="79">
        <f t="shared" si="5"/>
        <v>2.252444900508611E-8</v>
      </c>
      <c r="M195" s="81"/>
    </row>
    <row r="196" spans="2:13">
      <c r="B196" s="58">
        <v>166</v>
      </c>
      <c r="C196" s="216">
        <f>'[1]24.02.20_Inlet'!D177</f>
        <v>45342</v>
      </c>
      <c r="D196" s="216"/>
      <c r="E196" s="59">
        <f>'[1]24.02.20_Inlet'!E177</f>
        <v>0.55365740740740743</v>
      </c>
      <c r="F196" s="58" t="s">
        <v>1</v>
      </c>
      <c r="G196" s="60">
        <v>2.6547711251896137E-3</v>
      </c>
      <c r="H196" s="61">
        <v>0.26319999999999999</v>
      </c>
      <c r="I196" s="62">
        <f t="shared" si="4"/>
        <v>6.9873576014990626E-4</v>
      </c>
      <c r="J196" s="79">
        <v>6.586776122066566E-8</v>
      </c>
      <c r="K196" s="80">
        <v>0.35333333333333333</v>
      </c>
      <c r="L196" s="79">
        <f t="shared" si="5"/>
        <v>2.3273275631301866E-8</v>
      </c>
      <c r="M196" s="81"/>
    </row>
    <row r="197" spans="2:13">
      <c r="B197" s="58">
        <v>167</v>
      </c>
      <c r="C197" s="216">
        <f>'[1]24.02.20_Inlet'!D178</f>
        <v>45342</v>
      </c>
      <c r="D197" s="216"/>
      <c r="E197" s="59">
        <f>'[1]24.02.20_Inlet'!E178</f>
        <v>0.55435185185185187</v>
      </c>
      <c r="F197" s="58" t="s">
        <v>1</v>
      </c>
      <c r="G197" s="60">
        <v>2.6589577942357457E-3</v>
      </c>
      <c r="H197" s="61">
        <v>0.26329999999999998</v>
      </c>
      <c r="I197" s="62">
        <f t="shared" si="4"/>
        <v>7.0010358722227177E-4</v>
      </c>
      <c r="J197" s="79">
        <v>6.4813063264031396E-8</v>
      </c>
      <c r="K197" s="80">
        <v>0.35333333333333333</v>
      </c>
      <c r="L197" s="79">
        <f t="shared" si="5"/>
        <v>2.2900615686624426E-8</v>
      </c>
      <c r="M197" s="81"/>
    </row>
    <row r="198" spans="2:13">
      <c r="B198" s="58">
        <v>168</v>
      </c>
      <c r="C198" s="216">
        <f>'[1]24.02.20_Inlet'!D179</f>
        <v>45342</v>
      </c>
      <c r="D198" s="216"/>
      <c r="E198" s="59">
        <f>'[1]24.02.20_Inlet'!E179</f>
        <v>0.55504629629629632</v>
      </c>
      <c r="F198" s="58" t="s">
        <v>1</v>
      </c>
      <c r="G198" s="60">
        <v>2.6553814580173103E-3</v>
      </c>
      <c r="H198" s="61">
        <v>0.26319999999999999</v>
      </c>
      <c r="I198" s="62">
        <f t="shared" si="4"/>
        <v>6.98896399750156E-4</v>
      </c>
      <c r="J198" s="79">
        <v>6.7398947086642285E-8</v>
      </c>
      <c r="K198" s="80">
        <v>0.38166666666666665</v>
      </c>
      <c r="L198" s="79">
        <f t="shared" si="5"/>
        <v>2.5723931471401804E-8</v>
      </c>
      <c r="M198" s="81"/>
    </row>
    <row r="199" spans="2:13">
      <c r="B199" s="58">
        <v>169</v>
      </c>
      <c r="C199" s="216">
        <f>'[1]24.02.20_Inlet'!D180</f>
        <v>45342</v>
      </c>
      <c r="D199" s="216"/>
      <c r="E199" s="59">
        <f>'[1]24.02.20_Inlet'!E180</f>
        <v>0.55574074074074076</v>
      </c>
      <c r="F199" s="58" t="s">
        <v>1</v>
      </c>
      <c r="G199" s="60">
        <v>2.6621968412599262E-3</v>
      </c>
      <c r="H199" s="61">
        <v>0.26319999999999999</v>
      </c>
      <c r="I199" s="62">
        <f t="shared" si="4"/>
        <v>7.0069020861961259E-4</v>
      </c>
      <c r="J199" s="79">
        <v>7.49156777014366E-8</v>
      </c>
      <c r="K199" s="80">
        <v>0.41166666666666668</v>
      </c>
      <c r="L199" s="79">
        <f t="shared" si="5"/>
        <v>3.0840287320424735E-8</v>
      </c>
      <c r="M199" s="81"/>
    </row>
    <row r="200" spans="2:13">
      <c r="B200" s="58">
        <v>170</v>
      </c>
      <c r="C200" s="216">
        <f>'[1]24.02.20_Inlet'!D181</f>
        <v>45342</v>
      </c>
      <c r="D200" s="216"/>
      <c r="E200" s="59">
        <f>'[1]24.02.20_Inlet'!E181</f>
        <v>0.5564351851851852</v>
      </c>
      <c r="F200" s="58" t="s">
        <v>1</v>
      </c>
      <c r="G200" s="60">
        <v>2.6476719907200853E-3</v>
      </c>
      <c r="H200" s="61">
        <v>0.26319999999999999</v>
      </c>
      <c r="I200" s="62">
        <f t="shared" si="4"/>
        <v>6.9686726795752639E-4</v>
      </c>
      <c r="J200" s="79">
        <v>7.2784866601231361E-8</v>
      </c>
      <c r="K200" s="80">
        <v>0.35333333333333333</v>
      </c>
      <c r="L200" s="79">
        <f t="shared" si="5"/>
        <v>2.5717319532435081E-8</v>
      </c>
      <c r="M200" s="81"/>
    </row>
    <row r="201" spans="2:13">
      <c r="B201" s="58">
        <v>171</v>
      </c>
      <c r="C201" s="216">
        <f>'[1]24.02.20_Inlet'!D182</f>
        <v>45342</v>
      </c>
      <c r="D201" s="216"/>
      <c r="E201" s="59">
        <f>'[1]24.02.20_Inlet'!E182</f>
        <v>0.55712962962962964</v>
      </c>
      <c r="F201" s="58" t="s">
        <v>1</v>
      </c>
      <c r="G201" s="60">
        <v>2.651173373784242E-3</v>
      </c>
      <c r="H201" s="61">
        <v>0.26240000000000002</v>
      </c>
      <c r="I201" s="62">
        <f t="shared" si="4"/>
        <v>6.9566789328098517E-4</v>
      </c>
      <c r="J201" s="79">
        <v>9.4323190862853569E-8</v>
      </c>
      <c r="K201" s="80">
        <v>0.32333333333333331</v>
      </c>
      <c r="L201" s="79">
        <f t="shared" si="5"/>
        <v>3.0497831712322649E-8</v>
      </c>
      <c r="M201" s="81"/>
    </row>
    <row r="202" spans="2:13">
      <c r="B202" s="58">
        <v>172</v>
      </c>
      <c r="C202" s="216">
        <f>'[1]24.02.20_Inlet'!D183</f>
        <v>45342</v>
      </c>
      <c r="D202" s="216"/>
      <c r="E202" s="59">
        <f>'[1]24.02.20_Inlet'!E183</f>
        <v>0.55782407407407408</v>
      </c>
      <c r="F202" s="58" t="s">
        <v>1</v>
      </c>
      <c r="G202" s="60">
        <v>2.6555527795128048E-3</v>
      </c>
      <c r="H202" s="61">
        <v>0.2631</v>
      </c>
      <c r="I202" s="62">
        <f t="shared" si="4"/>
        <v>6.9867593628981895E-4</v>
      </c>
      <c r="J202" s="79">
        <v>8.396359418220754E-8</v>
      </c>
      <c r="K202" s="80">
        <v>0.29333333333333333</v>
      </c>
      <c r="L202" s="79">
        <f t="shared" si="5"/>
        <v>2.4629320960114213E-8</v>
      </c>
      <c r="M202" s="81"/>
    </row>
    <row r="203" spans="2:13">
      <c r="B203" s="58">
        <v>173</v>
      </c>
      <c r="C203" s="216">
        <f>'[1]24.02.20_Inlet'!D184</f>
        <v>45342</v>
      </c>
      <c r="D203" s="216"/>
      <c r="E203" s="59">
        <f>'[1]24.02.20_Inlet'!E184</f>
        <v>0.55851851851851853</v>
      </c>
      <c r="F203" s="58" t="s">
        <v>1</v>
      </c>
      <c r="G203" s="60">
        <v>2.6445400196305874E-3</v>
      </c>
      <c r="H203" s="61">
        <v>0.26430000000000003</v>
      </c>
      <c r="I203" s="62">
        <f t="shared" si="4"/>
        <v>6.9895192718836434E-4</v>
      </c>
      <c r="J203" s="79">
        <v>8.9510127598822167E-8</v>
      </c>
      <c r="K203" s="80">
        <v>0.29333333333333333</v>
      </c>
      <c r="L203" s="79">
        <f t="shared" si="5"/>
        <v>2.6256304095654502E-8</v>
      </c>
      <c r="M203" s="81"/>
    </row>
    <row r="204" spans="2:13">
      <c r="B204" s="58">
        <v>174</v>
      </c>
      <c r="C204" s="216">
        <f>'[1]24.02.20_Inlet'!D185</f>
        <v>45342</v>
      </c>
      <c r="D204" s="216"/>
      <c r="E204" s="59">
        <f>'[1]24.02.20_Inlet'!E185</f>
        <v>0.55921296296296297</v>
      </c>
      <c r="F204" s="58" t="s">
        <v>1</v>
      </c>
      <c r="G204" s="60">
        <v>2.6507986080128491E-3</v>
      </c>
      <c r="H204" s="61">
        <v>0.2631</v>
      </c>
      <c r="I204" s="62">
        <f t="shared" si="4"/>
        <v>6.9742511376818064E-4</v>
      </c>
      <c r="J204" s="79">
        <v>9.7353439814401707E-8</v>
      </c>
      <c r="K204" s="80">
        <v>0.35333333333333333</v>
      </c>
      <c r="L204" s="79">
        <f t="shared" si="5"/>
        <v>3.4398215401088603E-8</v>
      </c>
      <c r="M204" s="81"/>
    </row>
    <row r="205" spans="2:13">
      <c r="B205" s="58">
        <v>175</v>
      </c>
      <c r="C205" s="216">
        <f>'[1]24.02.20_Inlet'!D186</f>
        <v>45342</v>
      </c>
      <c r="D205" s="216"/>
      <c r="E205" s="59">
        <f>'[1]24.02.20_Inlet'!E186</f>
        <v>0.55990740740740741</v>
      </c>
      <c r="F205" s="58" t="s">
        <v>1</v>
      </c>
      <c r="G205" s="60">
        <v>2.6514892477915585E-3</v>
      </c>
      <c r="H205" s="61">
        <v>0.26500000000000001</v>
      </c>
      <c r="I205" s="62">
        <f t="shared" si="4"/>
        <v>7.0264465066476305E-4</v>
      </c>
      <c r="J205" s="79">
        <v>1.0097796020344428E-7</v>
      </c>
      <c r="K205" s="80">
        <v>0.35333333333333333</v>
      </c>
      <c r="L205" s="79">
        <f t="shared" si="5"/>
        <v>3.5678879271883649E-8</v>
      </c>
      <c r="M205" s="81"/>
    </row>
    <row r="206" spans="2:13">
      <c r="B206" s="58">
        <v>176</v>
      </c>
      <c r="C206" s="216">
        <f>'[1]24.02.20_Inlet'!D187</f>
        <v>45342</v>
      </c>
      <c r="D206" s="216"/>
      <c r="E206" s="59">
        <f>'[1]24.02.20_Inlet'!E187</f>
        <v>0.56060185185185185</v>
      </c>
      <c r="F206" s="58" t="s">
        <v>1</v>
      </c>
      <c r="G206" s="60">
        <v>2.6470670116891227E-3</v>
      </c>
      <c r="H206" s="61">
        <v>0.26319999999999999</v>
      </c>
      <c r="I206" s="62">
        <f t="shared" si="4"/>
        <v>6.9670803747657706E-4</v>
      </c>
      <c r="J206" s="79">
        <v>1.0520745962344962E-7</v>
      </c>
      <c r="K206" s="80">
        <v>0.41166666666666668</v>
      </c>
      <c r="L206" s="79">
        <f t="shared" si="5"/>
        <v>4.3310404211653428E-8</v>
      </c>
      <c r="M206" s="81"/>
    </row>
    <row r="207" spans="2:13">
      <c r="B207" s="58">
        <v>177</v>
      </c>
      <c r="C207" s="216">
        <f>'[1]24.02.20_Inlet'!D188</f>
        <v>45342</v>
      </c>
      <c r="D207" s="216"/>
      <c r="E207" s="59">
        <f>'[1]24.02.20_Inlet'!E188</f>
        <v>0.56129629629629629</v>
      </c>
      <c r="F207" s="58" t="s">
        <v>1</v>
      </c>
      <c r="G207" s="60">
        <v>2.6497492638529489E-3</v>
      </c>
      <c r="H207" s="61">
        <v>0.26300000000000001</v>
      </c>
      <c r="I207" s="62">
        <f t="shared" si="4"/>
        <v>6.968840563933256E-4</v>
      </c>
      <c r="J207" s="79">
        <v>1.0767020612117426E-7</v>
      </c>
      <c r="K207" s="80">
        <v>0.38166666666666665</v>
      </c>
      <c r="L207" s="79">
        <f t="shared" si="5"/>
        <v>4.1094128669581509E-8</v>
      </c>
      <c r="M207" s="81"/>
    </row>
    <row r="208" spans="2:13">
      <c r="B208" s="58">
        <v>178</v>
      </c>
      <c r="C208" s="216">
        <f>'[1]24.02.20_Inlet'!D189</f>
        <v>45342</v>
      </c>
      <c r="D208" s="216"/>
      <c r="E208" s="59">
        <f>'[1]24.02.20_Inlet'!E189</f>
        <v>0.56199074074074074</v>
      </c>
      <c r="F208" s="58" t="s">
        <v>1</v>
      </c>
      <c r="G208" s="60">
        <v>2.6538342107611315E-3</v>
      </c>
      <c r="H208" s="61">
        <v>0.26500000000000001</v>
      </c>
      <c r="I208" s="62">
        <f t="shared" si="4"/>
        <v>7.0326606585169988E-4</v>
      </c>
      <c r="J208" s="79">
        <v>1.0929776032836619E-7</v>
      </c>
      <c r="K208" s="80">
        <v>0.38166666666666665</v>
      </c>
      <c r="L208" s="79">
        <f t="shared" si="5"/>
        <v>4.1715311858659761E-8</v>
      </c>
      <c r="M208" s="81"/>
    </row>
    <row r="209" spans="2:13">
      <c r="B209" s="58">
        <v>179</v>
      </c>
      <c r="C209" s="216">
        <f>'[1]24.02.20_Inlet'!D190</f>
        <v>45342</v>
      </c>
      <c r="D209" s="216"/>
      <c r="E209" s="59">
        <f>'[1]24.02.20_Inlet'!E190</f>
        <v>0.56268518518518518</v>
      </c>
      <c r="F209" s="58" t="s">
        <v>1</v>
      </c>
      <c r="G209" s="60">
        <v>2.6417185687516729E-3</v>
      </c>
      <c r="H209" s="61">
        <v>0.26400000000000001</v>
      </c>
      <c r="I209" s="62">
        <f t="shared" si="4"/>
        <v>6.9741370215044166E-4</v>
      </c>
      <c r="J209" s="79">
        <v>1.1321138574105469E-7</v>
      </c>
      <c r="K209" s="80">
        <v>0.41166666666666668</v>
      </c>
      <c r="L209" s="79">
        <f t="shared" si="5"/>
        <v>4.6605353796734181E-8</v>
      </c>
      <c r="M209" s="81"/>
    </row>
    <row r="210" spans="2:13">
      <c r="B210" s="58">
        <v>180</v>
      </c>
      <c r="C210" s="216">
        <f>'[1]24.02.20_Inlet'!D191</f>
        <v>45342</v>
      </c>
      <c r="D210" s="216"/>
      <c r="E210" s="59">
        <f>'[1]24.02.20_Inlet'!E191</f>
        <v>0.56337962962962962</v>
      </c>
      <c r="F210" s="58" t="s">
        <v>1</v>
      </c>
      <c r="G210" s="60">
        <v>2.6484268760596057E-3</v>
      </c>
      <c r="H210" s="61">
        <v>0.26430000000000003</v>
      </c>
      <c r="I210" s="62">
        <f t="shared" si="4"/>
        <v>6.9997922334255386E-4</v>
      </c>
      <c r="J210" s="79">
        <v>1.1426608369768892E-7</v>
      </c>
      <c r="K210" s="80">
        <v>0.38166666666666665</v>
      </c>
      <c r="L210" s="79">
        <f t="shared" si="5"/>
        <v>4.3611555277951268E-8</v>
      </c>
      <c r="M210" s="81"/>
    </row>
    <row r="211" spans="2:13">
      <c r="B211" s="58">
        <v>181</v>
      </c>
      <c r="C211" s="216">
        <f>'[1]24.02.20_Inlet'!D192</f>
        <v>45342</v>
      </c>
      <c r="D211" s="216"/>
      <c r="E211" s="59">
        <f>'[1]24.02.20_Inlet'!E192</f>
        <v>0.56407407407407406</v>
      </c>
      <c r="F211" s="58" t="s">
        <v>1</v>
      </c>
      <c r="G211" s="60">
        <v>2.6553546890336396E-3</v>
      </c>
      <c r="H211" s="61">
        <v>0.26419999999999999</v>
      </c>
      <c r="I211" s="62">
        <f t="shared" si="4"/>
        <v>7.0154470884268758E-4</v>
      </c>
      <c r="J211" s="79">
        <v>1.1282055857945928E-7</v>
      </c>
      <c r="K211" s="80">
        <v>0.41166666666666668</v>
      </c>
      <c r="L211" s="79">
        <f t="shared" si="5"/>
        <v>4.6444463281877405E-8</v>
      </c>
      <c r="M211" s="81"/>
    </row>
    <row r="212" spans="2:13">
      <c r="B212" s="58">
        <v>182</v>
      </c>
      <c r="C212" s="216">
        <f>'[1]24.02.20_Inlet'!D193</f>
        <v>45342</v>
      </c>
      <c r="D212" s="216"/>
      <c r="E212" s="59">
        <f>'[1]24.02.20_Inlet'!E193</f>
        <v>0.5647685185185185</v>
      </c>
      <c r="F212" s="58" t="s">
        <v>1</v>
      </c>
      <c r="G212" s="60">
        <v>2.6462532345855267E-3</v>
      </c>
      <c r="H212" s="61">
        <v>0.26329999999999998</v>
      </c>
      <c r="I212" s="62">
        <f t="shared" si="4"/>
        <v>6.9675847666636915E-4</v>
      </c>
      <c r="J212" s="79">
        <v>1.148442937449808E-7</v>
      </c>
      <c r="K212" s="80">
        <v>0.38166666666666665</v>
      </c>
      <c r="L212" s="79">
        <f t="shared" si="5"/>
        <v>4.3832238779334337E-8</v>
      </c>
      <c r="M212" s="81"/>
    </row>
    <row r="213" spans="2:13">
      <c r="B213" s="58">
        <v>183</v>
      </c>
      <c r="C213" s="216">
        <f>'[1]24.02.20_Inlet'!D194</f>
        <v>45342</v>
      </c>
      <c r="D213" s="216"/>
      <c r="E213" s="59">
        <f>'[1]24.02.20_Inlet'!E194</f>
        <v>0.56546296296296295</v>
      </c>
      <c r="F213" s="58" t="s">
        <v>1</v>
      </c>
      <c r="G213" s="60">
        <v>2.6439243330061567E-3</v>
      </c>
      <c r="H213" s="61">
        <v>0.26390000000000002</v>
      </c>
      <c r="I213" s="62">
        <f t="shared" si="4"/>
        <v>6.9773163148032478E-4</v>
      </c>
      <c r="J213" s="79">
        <v>1.2258053002587666E-7</v>
      </c>
      <c r="K213" s="80">
        <v>0.38166666666666665</v>
      </c>
      <c r="L213" s="79">
        <f t="shared" si="5"/>
        <v>4.6784902293209594E-8</v>
      </c>
      <c r="M213" s="81"/>
    </row>
    <row r="214" spans="2:13">
      <c r="B214" s="58">
        <v>184</v>
      </c>
      <c r="C214" s="216">
        <f>'[1]24.02.20_Inlet'!D195</f>
        <v>45342</v>
      </c>
      <c r="D214" s="216"/>
      <c r="E214" s="59">
        <f>'[1]24.02.20_Inlet'!E195</f>
        <v>0.56615740740740739</v>
      </c>
      <c r="F214" s="58" t="s">
        <v>1</v>
      </c>
      <c r="G214" s="60">
        <v>2.6535236905505487E-3</v>
      </c>
      <c r="H214" s="61">
        <v>0.26319999999999999</v>
      </c>
      <c r="I214" s="62">
        <f t="shared" si="4"/>
        <v>6.984074353529044E-4</v>
      </c>
      <c r="J214" s="79">
        <v>1.2716338003033817E-7</v>
      </c>
      <c r="K214" s="80">
        <v>0.41166666666666668</v>
      </c>
      <c r="L214" s="79">
        <f t="shared" si="5"/>
        <v>5.2348924779155879E-8</v>
      </c>
      <c r="M214" s="81"/>
    </row>
    <row r="215" spans="2:13">
      <c r="B215" s="58">
        <v>185</v>
      </c>
      <c r="C215" s="216">
        <f>'[1]24.02.20_Inlet'!D196</f>
        <v>45342</v>
      </c>
      <c r="D215" s="216"/>
      <c r="E215" s="59">
        <f>'[1]24.02.20_Inlet'!E196</f>
        <v>0.56685185185185183</v>
      </c>
      <c r="F215" s="58" t="s">
        <v>1</v>
      </c>
      <c r="G215" s="60">
        <v>2.6513714642634064E-3</v>
      </c>
      <c r="H215" s="61">
        <v>0.26419999999999999</v>
      </c>
      <c r="I215" s="62">
        <f t="shared" si="4"/>
        <v>7.004923408583919E-4</v>
      </c>
      <c r="J215" s="79">
        <v>1.2108682073703935E-7</v>
      </c>
      <c r="K215" s="80">
        <v>0.38166666666666665</v>
      </c>
      <c r="L215" s="79">
        <f t="shared" si="5"/>
        <v>4.6214803247970021E-8</v>
      </c>
      <c r="M215" s="81"/>
    </row>
    <row r="216" spans="2:13">
      <c r="B216" s="58">
        <v>186</v>
      </c>
      <c r="C216" s="216">
        <f>'[1]24.02.20_Inlet'!D197</f>
        <v>45342</v>
      </c>
      <c r="D216" s="216"/>
      <c r="E216" s="59">
        <f>'[1]24.02.20_Inlet'!E197</f>
        <v>0.56754629629629627</v>
      </c>
      <c r="F216" s="58" t="s">
        <v>1</v>
      </c>
      <c r="G216" s="60">
        <v>2.6497760328366197E-3</v>
      </c>
      <c r="H216" s="61">
        <v>0.26319999999999999</v>
      </c>
      <c r="I216" s="62">
        <f t="shared" si="4"/>
        <v>6.9742105184259829E-4</v>
      </c>
      <c r="J216" s="79">
        <v>1.2511822967787989E-7</v>
      </c>
      <c r="K216" s="80">
        <v>0.38166666666666665</v>
      </c>
      <c r="L216" s="79">
        <f t="shared" si="5"/>
        <v>4.7753457660390826E-8</v>
      </c>
      <c r="M216" s="81"/>
    </row>
    <row r="217" spans="2:13">
      <c r="B217" s="58">
        <v>187</v>
      </c>
      <c r="C217" s="216">
        <f>'[1]24.02.20_Inlet'!D198</f>
        <v>45342</v>
      </c>
      <c r="D217" s="216"/>
      <c r="E217" s="59">
        <f>'[1]24.02.20_Inlet'!E198</f>
        <v>0.56824074074074071</v>
      </c>
      <c r="F217" s="58" t="s">
        <v>1</v>
      </c>
      <c r="G217" s="60">
        <v>2.6505630409565449E-3</v>
      </c>
      <c r="H217" s="61">
        <v>0.26350000000000001</v>
      </c>
      <c r="I217" s="62">
        <f t="shared" si="4"/>
        <v>6.9842336129204965E-4</v>
      </c>
      <c r="J217" s="79">
        <v>1.210011599892924E-7</v>
      </c>
      <c r="K217" s="80">
        <v>0.35333333333333333</v>
      </c>
      <c r="L217" s="79">
        <f t="shared" si="5"/>
        <v>4.2753743196216646E-8</v>
      </c>
      <c r="M217" s="81"/>
    </row>
    <row r="218" spans="2:13">
      <c r="B218" s="58">
        <v>188</v>
      </c>
      <c r="C218" s="216">
        <f>'[1]24.02.20_Inlet'!D199</f>
        <v>45342</v>
      </c>
      <c r="D218" s="216"/>
      <c r="E218" s="59">
        <f>'[1]24.02.20_Inlet'!E199</f>
        <v>0.56893518518518515</v>
      </c>
      <c r="F218" s="58" t="s">
        <v>1</v>
      </c>
      <c r="G218" s="60">
        <v>2.6512590345319888E-3</v>
      </c>
      <c r="H218" s="61">
        <v>0.26339999999999997</v>
      </c>
      <c r="I218" s="62">
        <f t="shared" si="4"/>
        <v>6.9834162969572579E-4</v>
      </c>
      <c r="J218" s="79">
        <v>1.2418666904613187E-7</v>
      </c>
      <c r="K218" s="80">
        <v>0.35333333333333333</v>
      </c>
      <c r="L218" s="79">
        <f t="shared" si="5"/>
        <v>4.3879289729633256E-8</v>
      </c>
      <c r="M218" s="81"/>
    </row>
    <row r="219" spans="2:13">
      <c r="B219" s="58">
        <v>189</v>
      </c>
      <c r="C219" s="216">
        <f>'[1]24.02.20_Inlet'!D200</f>
        <v>45342</v>
      </c>
      <c r="D219" s="216"/>
      <c r="E219" s="59">
        <f>'[1]24.02.20_Inlet'!E200</f>
        <v>0.5696296296296296</v>
      </c>
      <c r="F219" s="58" t="s">
        <v>1</v>
      </c>
      <c r="G219" s="60">
        <v>2.6466440617471223E-3</v>
      </c>
      <c r="H219" s="61">
        <v>0.26329999999999998</v>
      </c>
      <c r="I219" s="62">
        <f t="shared" si="4"/>
        <v>6.968613814580172E-4</v>
      </c>
      <c r="J219" s="79">
        <v>1.2666012313732487E-7</v>
      </c>
      <c r="K219" s="80">
        <v>0.38166666666666665</v>
      </c>
      <c r="L219" s="79">
        <f t="shared" si="5"/>
        <v>4.8341946997412324E-8</v>
      </c>
      <c r="M219" s="81"/>
    </row>
    <row r="220" spans="2:13">
      <c r="B220" s="58">
        <v>190</v>
      </c>
      <c r="C220" s="216">
        <f>'[1]24.02.20_Inlet'!D201</f>
        <v>45342</v>
      </c>
      <c r="D220" s="216"/>
      <c r="E220" s="59">
        <f>'[1]24.02.20_Inlet'!E201</f>
        <v>0.57032407407407404</v>
      </c>
      <c r="F220" s="58" t="s">
        <v>1</v>
      </c>
      <c r="G220" s="60">
        <v>2.6463442491300075E-3</v>
      </c>
      <c r="H220" s="61">
        <v>0.26519999999999999</v>
      </c>
      <c r="I220" s="62">
        <f t="shared" si="4"/>
        <v>7.0181049486927802E-4</v>
      </c>
      <c r="J220" s="79">
        <v>1.2757026858213617E-7</v>
      </c>
      <c r="K220" s="80">
        <v>0.38166666666666665</v>
      </c>
      <c r="L220" s="79">
        <f t="shared" si="5"/>
        <v>4.8689319175515304E-8</v>
      </c>
      <c r="M220" s="81"/>
    </row>
    <row r="221" spans="2:13">
      <c r="B221" s="58">
        <v>191</v>
      </c>
      <c r="C221" s="216">
        <f>'[1]24.02.20_Inlet'!D202</f>
        <v>45342</v>
      </c>
      <c r="D221" s="216"/>
      <c r="E221" s="59">
        <f>'[1]24.02.20_Inlet'!E202</f>
        <v>0.57101851851851848</v>
      </c>
      <c r="F221" s="58" t="s">
        <v>1</v>
      </c>
      <c r="G221" s="60">
        <v>2.6450861068974749E-3</v>
      </c>
      <c r="H221" s="61">
        <v>0.26329999999999998</v>
      </c>
      <c r="I221" s="62">
        <f t="shared" si="4"/>
        <v>6.9645117194610509E-4</v>
      </c>
      <c r="J221" s="79">
        <v>1.2468457214241098E-7</v>
      </c>
      <c r="K221" s="80">
        <v>0.35333333333333333</v>
      </c>
      <c r="L221" s="79">
        <f t="shared" si="5"/>
        <v>4.4055215490318546E-8</v>
      </c>
      <c r="M221" s="81"/>
    </row>
    <row r="222" spans="2:13">
      <c r="B222" s="58">
        <v>192</v>
      </c>
      <c r="C222" s="216">
        <f>'[1]24.02.20_Inlet'!D203</f>
        <v>45342</v>
      </c>
      <c r="D222" s="216"/>
      <c r="E222" s="59">
        <f>'[1]24.02.20_Inlet'!E203</f>
        <v>0.57171296296296292</v>
      </c>
      <c r="F222" s="58" t="s">
        <v>1</v>
      </c>
      <c r="G222" s="60">
        <v>2.6624377621129649E-3</v>
      </c>
      <c r="H222" s="61">
        <v>0.26329999999999998</v>
      </c>
      <c r="I222" s="62">
        <f t="shared" si="4"/>
        <v>7.0101986276434357E-4</v>
      </c>
      <c r="J222" s="79">
        <v>1.2269831355402871E-7</v>
      </c>
      <c r="K222" s="80">
        <v>0.35333333333333333</v>
      </c>
      <c r="L222" s="79">
        <f t="shared" si="5"/>
        <v>4.3353404122423479E-8</v>
      </c>
      <c r="M222" s="81"/>
    </row>
    <row r="223" spans="2:13">
      <c r="B223" s="58">
        <v>193</v>
      </c>
      <c r="C223" s="216">
        <f>'[1]24.02.20_Inlet'!D204</f>
        <v>45342</v>
      </c>
      <c r="D223" s="216"/>
      <c r="E223" s="59">
        <f>'[1]24.02.20_Inlet'!E204</f>
        <v>0.57240740740740736</v>
      </c>
      <c r="F223" s="58" t="s">
        <v>1</v>
      </c>
      <c r="G223" s="60">
        <v>2.6380726331756933E-3</v>
      </c>
      <c r="H223" s="61">
        <v>0.26419999999999999</v>
      </c>
      <c r="I223" s="62">
        <f t="shared" si="4"/>
        <v>6.9697878968501812E-4</v>
      </c>
      <c r="J223" s="79">
        <v>1.3464263406799321E-7</v>
      </c>
      <c r="K223" s="80">
        <v>0.38166666666666665</v>
      </c>
      <c r="L223" s="79">
        <f t="shared" si="5"/>
        <v>5.1388605335950738E-8</v>
      </c>
      <c r="M223" s="81"/>
    </row>
    <row r="224" spans="2:13">
      <c r="B224" s="58">
        <v>194</v>
      </c>
      <c r="C224" s="216">
        <f>'[1]24.02.20_Inlet'!D205</f>
        <v>45342</v>
      </c>
      <c r="D224" s="216"/>
      <c r="E224" s="59">
        <f>'[1]24.02.20_Inlet'!E205</f>
        <v>0.57310185185185181</v>
      </c>
      <c r="F224" s="58" t="s">
        <v>1</v>
      </c>
      <c r="G224" s="60">
        <v>2.6495993575443915E-3</v>
      </c>
      <c r="H224" s="61">
        <v>0.26340000000000002</v>
      </c>
      <c r="I224" s="62">
        <f t="shared" ref="I224:I287" si="6">G224*H224</f>
        <v>6.9790447077719279E-4</v>
      </c>
      <c r="J224" s="79">
        <v>1.3280628178816812E-7</v>
      </c>
      <c r="K224" s="80">
        <v>0.38166666666666665</v>
      </c>
      <c r="L224" s="79">
        <f t="shared" ref="L224:L287" si="7">J224*K224</f>
        <v>5.0687730882484165E-8</v>
      </c>
      <c r="M224" s="81"/>
    </row>
    <row r="225" spans="2:13">
      <c r="B225" s="58">
        <v>195</v>
      </c>
      <c r="C225" s="216">
        <f>'[1]24.02.20_Inlet'!D206</f>
        <v>45342</v>
      </c>
      <c r="D225" s="216"/>
      <c r="E225" s="59">
        <f>'[1]24.02.20_Inlet'!E206</f>
        <v>0.57379629629629625</v>
      </c>
      <c r="F225" s="58" t="s">
        <v>1</v>
      </c>
      <c r="G225" s="60">
        <v>2.6504024270545194E-3</v>
      </c>
      <c r="H225" s="61">
        <v>0.2641</v>
      </c>
      <c r="I225" s="62">
        <f t="shared" si="6"/>
        <v>6.9997128098509855E-4</v>
      </c>
      <c r="J225" s="79">
        <v>1.3511912197733559E-7</v>
      </c>
      <c r="K225" s="80">
        <v>0.44166666666666665</v>
      </c>
      <c r="L225" s="79">
        <f t="shared" si="7"/>
        <v>5.9677612206656553E-8</v>
      </c>
      <c r="M225" s="81"/>
    </row>
    <row r="226" spans="2:13">
      <c r="B226" s="58">
        <v>196</v>
      </c>
      <c r="C226" s="216">
        <f>'[1]24.02.20_Inlet'!D207</f>
        <v>45342</v>
      </c>
      <c r="D226" s="216"/>
      <c r="E226" s="59">
        <f>'[1]24.02.20_Inlet'!E207</f>
        <v>0.57449074074074069</v>
      </c>
      <c r="F226" s="58" t="s">
        <v>1</v>
      </c>
      <c r="G226" s="60">
        <v>2.6557401623985006E-3</v>
      </c>
      <c r="H226" s="61">
        <v>0.26419999999999999</v>
      </c>
      <c r="I226" s="62">
        <f t="shared" si="6"/>
        <v>7.0164655090568381E-4</v>
      </c>
      <c r="J226" s="79">
        <v>1.27886142589453E-7</v>
      </c>
      <c r="K226" s="80">
        <v>0.35333333333333333</v>
      </c>
      <c r="L226" s="79">
        <f t="shared" si="7"/>
        <v>4.5186437048273396E-8</v>
      </c>
      <c r="M226" s="81"/>
    </row>
    <row r="227" spans="2:13">
      <c r="B227" s="58">
        <v>197</v>
      </c>
      <c r="C227" s="216">
        <f>'[1]24.02.20_Inlet'!D208</f>
        <v>45342</v>
      </c>
      <c r="D227" s="216"/>
      <c r="E227" s="59">
        <f>'[1]24.02.20_Inlet'!E208</f>
        <v>0.57518518518518513</v>
      </c>
      <c r="F227" s="58" t="s">
        <v>1</v>
      </c>
      <c r="G227" s="60">
        <v>2.6480842330686176E-3</v>
      </c>
      <c r="H227" s="61">
        <v>0.26319999999999999</v>
      </c>
      <c r="I227" s="62">
        <f t="shared" si="6"/>
        <v>6.9697577014366007E-4</v>
      </c>
      <c r="J227" s="79">
        <v>1.2763451414294637E-7</v>
      </c>
      <c r="K227" s="80">
        <v>0.38166666666666665</v>
      </c>
      <c r="L227" s="79">
        <f t="shared" si="7"/>
        <v>4.8713839564557862E-8</v>
      </c>
      <c r="M227" s="81"/>
    </row>
    <row r="228" spans="2:13">
      <c r="B228" s="58">
        <v>198</v>
      </c>
      <c r="C228" s="216">
        <f>'[1]24.02.20_Inlet'!D209</f>
        <v>45342</v>
      </c>
      <c r="D228" s="216"/>
      <c r="E228" s="59">
        <f>'[1]24.02.20_Inlet'!E209</f>
        <v>0.57587962962962957</v>
      </c>
      <c r="F228" s="58" t="s">
        <v>1</v>
      </c>
      <c r="G228" s="60">
        <v>2.6437423039171941E-3</v>
      </c>
      <c r="H228" s="61">
        <v>0.2641</v>
      </c>
      <c r="I228" s="62">
        <f t="shared" si="6"/>
        <v>6.9821234246453094E-4</v>
      </c>
      <c r="J228" s="79">
        <v>1.2763451414294637E-7</v>
      </c>
      <c r="K228" s="80">
        <v>0.38166666666666665</v>
      </c>
      <c r="L228" s="79">
        <f t="shared" si="7"/>
        <v>4.8713839564557862E-8</v>
      </c>
      <c r="M228" s="81"/>
    </row>
    <row r="229" spans="2:13">
      <c r="B229" s="58">
        <v>199</v>
      </c>
      <c r="C229" s="216">
        <f>'[1]24.02.20_Inlet'!D210</f>
        <v>45342</v>
      </c>
      <c r="D229" s="216"/>
      <c r="E229" s="59">
        <f>'[1]24.02.20_Inlet'!E210</f>
        <v>0.57657407407407413</v>
      </c>
      <c r="F229" s="58" t="s">
        <v>1</v>
      </c>
      <c r="G229" s="60">
        <v>2.6434264299098772E-3</v>
      </c>
      <c r="H229" s="61">
        <v>0.26319999999999999</v>
      </c>
      <c r="I229" s="62">
        <f t="shared" si="6"/>
        <v>6.957498363522796E-4</v>
      </c>
      <c r="J229" s="79">
        <v>1.2609797448023555E-7</v>
      </c>
      <c r="K229" s="80">
        <v>0.32333333333333331</v>
      </c>
      <c r="L229" s="79">
        <f t="shared" si="7"/>
        <v>4.0771678415276159E-8</v>
      </c>
      <c r="M229" s="81"/>
    </row>
    <row r="230" spans="2:13">
      <c r="B230" s="58">
        <v>200</v>
      </c>
      <c r="C230" s="216">
        <f>'[1]24.02.20_Inlet'!D211</f>
        <v>45342</v>
      </c>
      <c r="D230" s="216"/>
      <c r="E230" s="59">
        <f>'[1]24.02.20_Inlet'!E211</f>
        <v>0.57726851851851857</v>
      </c>
      <c r="F230" s="58" t="s">
        <v>1</v>
      </c>
      <c r="G230" s="60">
        <v>2.6451824752386902E-3</v>
      </c>
      <c r="H230" s="61">
        <v>0.26319999999999999</v>
      </c>
      <c r="I230" s="62">
        <f t="shared" si="6"/>
        <v>6.9621202748282329E-4</v>
      </c>
      <c r="J230" s="79">
        <v>1.2531096636031049E-7</v>
      </c>
      <c r="K230" s="80">
        <v>0.35333333333333333</v>
      </c>
      <c r="L230" s="79">
        <f t="shared" si="7"/>
        <v>4.4276541447309705E-8</v>
      </c>
      <c r="M230" s="81"/>
    </row>
    <row r="231" spans="2:13">
      <c r="B231" s="58">
        <v>201</v>
      </c>
      <c r="C231" s="216">
        <f>'[1]24.02.20_Inlet'!D212</f>
        <v>45342</v>
      </c>
      <c r="D231" s="216"/>
      <c r="E231" s="59">
        <f>'[1]24.02.20_Inlet'!E212</f>
        <v>0.57796296296296301</v>
      </c>
      <c r="F231" s="58" t="s">
        <v>1</v>
      </c>
      <c r="G231" s="60">
        <v>2.6429552957972697E-3</v>
      </c>
      <c r="H231" s="61">
        <v>0.26450000000000001</v>
      </c>
      <c r="I231" s="62">
        <f t="shared" si="6"/>
        <v>6.9906167573837786E-4</v>
      </c>
      <c r="J231" s="79">
        <v>1.1768180601409835E-7</v>
      </c>
      <c r="K231" s="80">
        <v>0.38166666666666665</v>
      </c>
      <c r="L231" s="79">
        <f t="shared" si="7"/>
        <v>4.4915222628714202E-8</v>
      </c>
      <c r="M231" s="81"/>
    </row>
    <row r="232" spans="2:13">
      <c r="B232" s="58">
        <v>202</v>
      </c>
      <c r="C232" s="216">
        <f>'[1]24.02.20_Inlet'!D213</f>
        <v>45342</v>
      </c>
      <c r="D232" s="216"/>
      <c r="E232" s="59">
        <f>'[1]24.02.20_Inlet'!E213</f>
        <v>0.57865740740740745</v>
      </c>
      <c r="F232" s="58" t="s">
        <v>1</v>
      </c>
      <c r="G232" s="60">
        <v>2.6334255376104219E-3</v>
      </c>
      <c r="H232" s="61">
        <v>0.2631</v>
      </c>
      <c r="I232" s="62">
        <f t="shared" si="6"/>
        <v>6.9285425894530196E-4</v>
      </c>
      <c r="J232" s="79">
        <v>1.0773445168198449E-7</v>
      </c>
      <c r="K232" s="80">
        <v>0.35333333333333333</v>
      </c>
      <c r="L232" s="79">
        <f t="shared" si="7"/>
        <v>3.8066172927634518E-8</v>
      </c>
      <c r="M232" s="81"/>
    </row>
    <row r="233" spans="2:13">
      <c r="B233" s="58">
        <v>203</v>
      </c>
      <c r="C233" s="216">
        <f>'[1]24.02.20_Inlet'!D214</f>
        <v>45342</v>
      </c>
      <c r="D233" s="216"/>
      <c r="E233" s="59">
        <f>'[1]24.02.20_Inlet'!E214</f>
        <v>0.5793518518518519</v>
      </c>
      <c r="F233" s="58" t="s">
        <v>1</v>
      </c>
      <c r="G233" s="60">
        <v>2.6426233603997502E-3</v>
      </c>
      <c r="H233" s="61">
        <v>0.2631</v>
      </c>
      <c r="I233" s="62">
        <f t="shared" si="6"/>
        <v>6.9527420612117423E-4</v>
      </c>
      <c r="J233" s="79">
        <v>1.1066833229231729E-7</v>
      </c>
      <c r="K233" s="80">
        <v>0.32333333333333331</v>
      </c>
      <c r="L233" s="79">
        <f t="shared" si="7"/>
        <v>3.5782760774515922E-8</v>
      </c>
      <c r="M233" s="81"/>
    </row>
    <row r="234" spans="2:13">
      <c r="B234" s="58">
        <v>204</v>
      </c>
      <c r="C234" s="216">
        <f>'[1]24.02.20_Inlet'!D215</f>
        <v>45342</v>
      </c>
      <c r="D234" s="216"/>
      <c r="E234" s="59">
        <f>'[1]24.02.20_Inlet'!E215</f>
        <v>0.58004629629629634</v>
      </c>
      <c r="F234" s="58" t="s">
        <v>1</v>
      </c>
      <c r="G234" s="60">
        <v>2.642489515481395E-3</v>
      </c>
      <c r="H234" s="61">
        <v>0.2631</v>
      </c>
      <c r="I234" s="62">
        <f t="shared" si="6"/>
        <v>6.9523899152315507E-4</v>
      </c>
      <c r="J234" s="79">
        <v>1.0821629338806102E-7</v>
      </c>
      <c r="K234" s="80">
        <v>0.35333333333333333</v>
      </c>
      <c r="L234" s="79">
        <f t="shared" si="7"/>
        <v>3.8236423663781563E-8</v>
      </c>
      <c r="M234" s="81"/>
    </row>
    <row r="235" spans="2:13">
      <c r="B235" s="58">
        <v>205</v>
      </c>
      <c r="C235" s="216">
        <f>'[1]24.02.20_Inlet'!D216</f>
        <v>45342</v>
      </c>
      <c r="D235" s="216"/>
      <c r="E235" s="59">
        <f>'[1]24.02.20_Inlet'!E216</f>
        <v>0.58074074074074078</v>
      </c>
      <c r="F235" s="58" t="s">
        <v>1</v>
      </c>
      <c r="G235" s="60">
        <v>2.6518693673596859E-3</v>
      </c>
      <c r="H235" s="61">
        <v>0.2631</v>
      </c>
      <c r="I235" s="62">
        <f t="shared" si="6"/>
        <v>6.9770683055233337E-4</v>
      </c>
      <c r="J235" s="79">
        <v>1.0508967609529759E-7</v>
      </c>
      <c r="K235" s="80">
        <v>0.35333333333333333</v>
      </c>
      <c r="L235" s="79">
        <f t="shared" si="7"/>
        <v>3.7131685553671814E-8</v>
      </c>
      <c r="M235" s="81"/>
    </row>
    <row r="236" spans="2:13">
      <c r="B236" s="58">
        <v>206</v>
      </c>
      <c r="C236" s="216">
        <f>'[1]24.02.20_Inlet'!D217</f>
        <v>45342</v>
      </c>
      <c r="D236" s="216"/>
      <c r="E236" s="59">
        <f>'[1]24.02.20_Inlet'!E217</f>
        <v>0.58143518518518522</v>
      </c>
      <c r="F236" s="58" t="s">
        <v>1</v>
      </c>
      <c r="G236" s="60">
        <v>2.6421736414740785E-3</v>
      </c>
      <c r="H236" s="61">
        <v>0.26429999999999998</v>
      </c>
      <c r="I236" s="62">
        <f t="shared" si="6"/>
        <v>6.9832649344159887E-4</v>
      </c>
      <c r="J236" s="79">
        <v>1.0629428036048897E-7</v>
      </c>
      <c r="K236" s="80">
        <v>0.38166666666666665</v>
      </c>
      <c r="L236" s="79">
        <f t="shared" si="7"/>
        <v>4.0568983670919957E-8</v>
      </c>
      <c r="M236" s="81"/>
    </row>
    <row r="237" spans="2:13">
      <c r="B237" s="58">
        <v>207</v>
      </c>
      <c r="C237" s="216">
        <f>'[1]24.02.20_Inlet'!D218</f>
        <v>45342</v>
      </c>
      <c r="D237" s="216"/>
      <c r="E237" s="59">
        <f>'[1]24.02.20_Inlet'!E218</f>
        <v>0.58212962962962966</v>
      </c>
      <c r="F237" s="58" t="s">
        <v>1</v>
      </c>
      <c r="G237" s="60">
        <v>2.6391273311323275E-3</v>
      </c>
      <c r="H237" s="61">
        <v>0.26319999999999999</v>
      </c>
      <c r="I237" s="62">
        <f t="shared" si="6"/>
        <v>6.9461831355402859E-4</v>
      </c>
      <c r="J237" s="79">
        <v>1.0881591862228962E-7</v>
      </c>
      <c r="K237" s="80">
        <v>0.35333333333333333</v>
      </c>
      <c r="L237" s="79">
        <f t="shared" si="7"/>
        <v>3.8448291246542331E-8</v>
      </c>
      <c r="M237" s="81"/>
    </row>
    <row r="238" spans="2:13">
      <c r="B238" s="58">
        <v>208</v>
      </c>
      <c r="C238" s="216">
        <f>'[1]24.02.20_Inlet'!D219</f>
        <v>45342</v>
      </c>
      <c r="D238" s="216"/>
      <c r="E238" s="59">
        <f>'[1]24.02.20_Inlet'!E219</f>
        <v>0.58282407407407411</v>
      </c>
      <c r="F238" s="58" t="s">
        <v>1</v>
      </c>
      <c r="G238" s="60">
        <v>2.6541661461586506E-3</v>
      </c>
      <c r="H238" s="61">
        <v>0.26329999999999998</v>
      </c>
      <c r="I238" s="62">
        <f t="shared" si="6"/>
        <v>6.9884194628357262E-4</v>
      </c>
      <c r="J238" s="79">
        <v>1.0440439011332205E-7</v>
      </c>
      <c r="K238" s="80">
        <v>0.35333333333333333</v>
      </c>
      <c r="L238" s="79">
        <f t="shared" si="7"/>
        <v>3.6889551173373788E-8</v>
      </c>
      <c r="M238" s="81"/>
    </row>
    <row r="239" spans="2:13">
      <c r="B239" s="58">
        <v>209</v>
      </c>
      <c r="C239" s="216">
        <f>'[1]24.02.20_Inlet'!D220</f>
        <v>45342</v>
      </c>
      <c r="D239" s="216"/>
      <c r="E239" s="59">
        <f>'[1]24.02.20_Inlet'!E220</f>
        <v>0.58351851851851855</v>
      </c>
      <c r="F239" s="58" t="s">
        <v>1</v>
      </c>
      <c r="G239" s="60">
        <v>2.657458731150174E-3</v>
      </c>
      <c r="H239" s="61">
        <v>0.26340000000000002</v>
      </c>
      <c r="I239" s="62">
        <f t="shared" si="6"/>
        <v>6.9997462978495587E-4</v>
      </c>
      <c r="J239" s="79">
        <v>1.0482734005532256E-7</v>
      </c>
      <c r="K239" s="80">
        <v>0.35333333333333333</v>
      </c>
      <c r="L239" s="79">
        <f t="shared" si="7"/>
        <v>3.7038993486213971E-8</v>
      </c>
      <c r="M239" s="81"/>
    </row>
    <row r="240" spans="2:13">
      <c r="B240" s="58">
        <v>210</v>
      </c>
      <c r="C240" s="216">
        <f>'[1]24.02.20_Inlet'!D221</f>
        <v>45342</v>
      </c>
      <c r="D240" s="216"/>
      <c r="E240" s="59">
        <f>'[1]24.02.20_Inlet'!E221</f>
        <v>0.58421296296296299</v>
      </c>
      <c r="F240" s="58" t="s">
        <v>1</v>
      </c>
      <c r="G240" s="60">
        <v>2.6499955385027212E-3</v>
      </c>
      <c r="H240" s="61">
        <v>0.26500000000000001</v>
      </c>
      <c r="I240" s="62">
        <f t="shared" si="6"/>
        <v>7.0224881770322115E-4</v>
      </c>
      <c r="J240" s="79">
        <v>1.0308735611671275E-7</v>
      </c>
      <c r="K240" s="80">
        <v>0.35333333333333333</v>
      </c>
      <c r="L240" s="79">
        <f t="shared" si="7"/>
        <v>3.6424199161238502E-8</v>
      </c>
      <c r="M240" s="81"/>
    </row>
    <row r="241" spans="2:13">
      <c r="B241" s="58">
        <v>211</v>
      </c>
      <c r="C241" s="216">
        <f>'[1]24.02.20_Inlet'!D222</f>
        <v>45342</v>
      </c>
      <c r="D241" s="216"/>
      <c r="E241" s="59">
        <f>'[1]24.02.20_Inlet'!E222</f>
        <v>0.58490740740740743</v>
      </c>
      <c r="F241" s="58" t="s">
        <v>1</v>
      </c>
      <c r="G241" s="60">
        <v>2.6505951637369502E-3</v>
      </c>
      <c r="H241" s="61">
        <v>0.26419999999999999</v>
      </c>
      <c r="I241" s="62">
        <f t="shared" si="6"/>
        <v>7.002872422593022E-4</v>
      </c>
      <c r="J241" s="79">
        <v>1.0922280717408761E-7</v>
      </c>
      <c r="K241" s="80">
        <v>0.29333333333333333</v>
      </c>
      <c r="L241" s="79">
        <f t="shared" si="7"/>
        <v>3.2038690104399035E-8</v>
      </c>
      <c r="M241" s="81"/>
    </row>
    <row r="242" spans="2:13">
      <c r="B242" s="58">
        <v>212</v>
      </c>
      <c r="C242" s="216">
        <f>'[1]24.02.20_Inlet'!D223</f>
        <v>45342</v>
      </c>
      <c r="D242" s="216"/>
      <c r="E242" s="59">
        <f>'[1]24.02.20_Inlet'!E223</f>
        <v>0.58560185185185187</v>
      </c>
      <c r="F242" s="58" t="s">
        <v>1</v>
      </c>
      <c r="G242" s="60">
        <v>2.6573998393860979E-3</v>
      </c>
      <c r="H242" s="61">
        <v>0.26400000000000001</v>
      </c>
      <c r="I242" s="62">
        <f t="shared" si="6"/>
        <v>7.015535575979299E-4</v>
      </c>
      <c r="J242" s="79">
        <v>1.1012224502543051E-7</v>
      </c>
      <c r="K242" s="80">
        <v>0.26500000000000001</v>
      </c>
      <c r="L242" s="79">
        <f t="shared" si="7"/>
        <v>2.9182394931739087E-8</v>
      </c>
      <c r="M242" s="81"/>
    </row>
    <row r="243" spans="2:13">
      <c r="B243" s="58">
        <v>213</v>
      </c>
      <c r="C243" s="216">
        <f>'[1]24.02.20_Inlet'!D224</f>
        <v>45342</v>
      </c>
      <c r="D243" s="216"/>
      <c r="E243" s="59">
        <f>'[1]24.02.20_Inlet'!E224</f>
        <v>0.58629629629629632</v>
      </c>
      <c r="F243" s="58" t="s">
        <v>1</v>
      </c>
      <c r="G243" s="60">
        <v>2.6640492549299542E-3</v>
      </c>
      <c r="H243" s="61">
        <v>0.26490000000000002</v>
      </c>
      <c r="I243" s="62">
        <f t="shared" si="6"/>
        <v>7.0570664763094492E-4</v>
      </c>
      <c r="J243" s="79">
        <v>1.0542696528955116E-7</v>
      </c>
      <c r="K243" s="80">
        <v>0.35333333333333333</v>
      </c>
      <c r="L243" s="79">
        <f t="shared" si="7"/>
        <v>3.7250861068974746E-8</v>
      </c>
      <c r="M243" s="81"/>
    </row>
    <row r="244" spans="2:13">
      <c r="B244" s="58">
        <v>214</v>
      </c>
      <c r="C244" s="216">
        <f>'[1]24.02.20_Inlet'!D225</f>
        <v>45342</v>
      </c>
      <c r="D244" s="216"/>
      <c r="E244" s="59">
        <f>'[1]24.02.20_Inlet'!E225</f>
        <v>0.58699074074074076</v>
      </c>
      <c r="F244" s="58" t="s">
        <v>1</v>
      </c>
      <c r="G244" s="60">
        <v>2.6695101275988221E-3</v>
      </c>
      <c r="H244" s="61">
        <v>0.26300000000000001</v>
      </c>
      <c r="I244" s="62">
        <f t="shared" si="6"/>
        <v>7.0208116355849023E-4</v>
      </c>
      <c r="J244" s="79">
        <v>9.6614615865084319E-8</v>
      </c>
      <c r="K244" s="80">
        <v>0.32333333333333331</v>
      </c>
      <c r="L244" s="79">
        <f t="shared" si="7"/>
        <v>3.1238725796377261E-8</v>
      </c>
      <c r="M244" s="81"/>
    </row>
    <row r="245" spans="2:13">
      <c r="B245" s="58">
        <v>215</v>
      </c>
      <c r="C245" s="216">
        <f>'[1]24.02.20_Inlet'!D226</f>
        <v>45342</v>
      </c>
      <c r="D245" s="216"/>
      <c r="E245" s="59">
        <f>'[1]24.02.20_Inlet'!E226</f>
        <v>0.5876851851851852</v>
      </c>
      <c r="F245" s="58" t="s">
        <v>1</v>
      </c>
      <c r="G245" s="60">
        <v>2.6536254126884981E-3</v>
      </c>
      <c r="H245" s="61">
        <v>0.2641</v>
      </c>
      <c r="I245" s="62">
        <f t="shared" si="6"/>
        <v>7.0082247149103234E-4</v>
      </c>
      <c r="J245" s="79">
        <v>9.3589720710270369E-8</v>
      </c>
      <c r="K245" s="80">
        <v>0.35333333333333333</v>
      </c>
      <c r="L245" s="79">
        <f t="shared" si="7"/>
        <v>3.3068367984295533E-8</v>
      </c>
      <c r="M245" s="81"/>
    </row>
    <row r="246" spans="2:13">
      <c r="B246" s="58">
        <v>216</v>
      </c>
      <c r="C246" s="216">
        <f>'[1]24.02.20_Inlet'!D227</f>
        <v>45342</v>
      </c>
      <c r="D246" s="216"/>
      <c r="E246" s="59">
        <f>'[1]24.02.20_Inlet'!E227</f>
        <v>0.58837962962962964</v>
      </c>
      <c r="F246" s="58" t="s">
        <v>1</v>
      </c>
      <c r="G246" s="60">
        <v>2.6677808512536806E-3</v>
      </c>
      <c r="H246" s="61">
        <v>0.26400000000000001</v>
      </c>
      <c r="I246" s="62">
        <f t="shared" si="6"/>
        <v>7.0429414473097173E-4</v>
      </c>
      <c r="J246" s="79">
        <v>1.0170607655929328E-7</v>
      </c>
      <c r="K246" s="80">
        <v>0.38166666666666665</v>
      </c>
      <c r="L246" s="79">
        <f t="shared" si="7"/>
        <v>3.8817819220130267E-8</v>
      </c>
      <c r="M246" s="81"/>
    </row>
    <row r="247" spans="2:13">
      <c r="B247" s="58">
        <v>217</v>
      </c>
      <c r="C247" s="216">
        <f>'[1]24.02.20_Inlet'!D228</f>
        <v>45342</v>
      </c>
      <c r="D247" s="216"/>
      <c r="E247" s="59">
        <f>'[1]24.02.20_Inlet'!E228</f>
        <v>0.58907407407407408</v>
      </c>
      <c r="F247" s="58" t="s">
        <v>1</v>
      </c>
      <c r="G247" s="60">
        <v>2.6569340590702241E-3</v>
      </c>
      <c r="H247" s="61">
        <v>0.26419999999999999</v>
      </c>
      <c r="I247" s="62">
        <f t="shared" si="6"/>
        <v>7.0196197840635319E-4</v>
      </c>
      <c r="J247" s="79">
        <v>1.0172213794949585E-7</v>
      </c>
      <c r="K247" s="80">
        <v>0.38166666666666665</v>
      </c>
      <c r="L247" s="79">
        <f t="shared" si="7"/>
        <v>3.8823949317390913E-8</v>
      </c>
      <c r="M247" s="81"/>
    </row>
    <row r="248" spans="2:13">
      <c r="B248" s="58">
        <v>218</v>
      </c>
      <c r="C248" s="216">
        <f>'[1]24.02.20_Inlet'!D229</f>
        <v>45342</v>
      </c>
      <c r="D248" s="216"/>
      <c r="E248" s="59">
        <f>'[1]24.02.20_Inlet'!E229</f>
        <v>0.58976851851851853</v>
      </c>
      <c r="F248" s="58" t="s">
        <v>1</v>
      </c>
      <c r="G248" s="60">
        <v>2.6498884625680381E-3</v>
      </c>
      <c r="H248" s="61">
        <v>0.2631</v>
      </c>
      <c r="I248" s="62">
        <f t="shared" si="6"/>
        <v>6.9718565450165081E-4</v>
      </c>
      <c r="J248" s="79">
        <v>1.1636477201748905E-7</v>
      </c>
      <c r="K248" s="80">
        <v>0.35333333333333333</v>
      </c>
      <c r="L248" s="79">
        <f t="shared" si="7"/>
        <v>4.11155527795128E-8</v>
      </c>
      <c r="M248" s="81"/>
    </row>
    <row r="249" spans="2:13">
      <c r="B249" s="58">
        <v>219</v>
      </c>
      <c r="C249" s="216">
        <f>'[1]24.02.20_Inlet'!D230</f>
        <v>45342</v>
      </c>
      <c r="D249" s="216"/>
      <c r="E249" s="59">
        <f>'[1]24.02.20_Inlet'!E230</f>
        <v>0.59046296296296297</v>
      </c>
      <c r="F249" s="58" t="s">
        <v>1</v>
      </c>
      <c r="G249" s="60">
        <v>2.6618327830820023E-3</v>
      </c>
      <c r="H249" s="61">
        <v>0.26400000000000001</v>
      </c>
      <c r="I249" s="62">
        <f t="shared" si="6"/>
        <v>7.0272385473364859E-4</v>
      </c>
      <c r="J249" s="79">
        <v>1.2223788703488889E-7</v>
      </c>
      <c r="K249" s="80">
        <v>0.38166666666666665</v>
      </c>
      <c r="L249" s="79">
        <f t="shared" si="7"/>
        <v>4.6654126884982593E-8</v>
      </c>
      <c r="M249" s="81"/>
    </row>
    <row r="250" spans="2:13">
      <c r="B250" s="58">
        <v>220</v>
      </c>
      <c r="C250" s="216">
        <f>'[1]24.02.20_Inlet'!D231</f>
        <v>45342</v>
      </c>
      <c r="D250" s="216"/>
      <c r="E250" s="59">
        <f>'[1]24.02.20_Inlet'!E231</f>
        <v>0.59115740740740741</v>
      </c>
      <c r="F250" s="58" t="s">
        <v>1</v>
      </c>
      <c r="G250" s="60">
        <v>2.6556277326670831E-3</v>
      </c>
      <c r="H250" s="61">
        <v>0.26319999999999999</v>
      </c>
      <c r="I250" s="62">
        <f t="shared" si="6"/>
        <v>6.9896121923797619E-4</v>
      </c>
      <c r="J250" s="79">
        <v>1.3642009458374228E-7</v>
      </c>
      <c r="K250" s="80">
        <v>0.32333333333333331</v>
      </c>
      <c r="L250" s="79">
        <f t="shared" si="7"/>
        <v>4.4109163915410003E-8</v>
      </c>
      <c r="M250" s="81"/>
    </row>
    <row r="251" spans="2:13">
      <c r="B251" s="58">
        <v>221</v>
      </c>
      <c r="C251" s="216">
        <f>'[1]24.02.20_Inlet'!D232</f>
        <v>45342</v>
      </c>
      <c r="D251" s="216"/>
      <c r="E251" s="59">
        <f>'[1]24.02.20_Inlet'!E232</f>
        <v>0.59185185185185185</v>
      </c>
      <c r="F251" s="58" t="s">
        <v>1</v>
      </c>
      <c r="G251" s="60">
        <v>2.638640135629517E-3</v>
      </c>
      <c r="H251" s="61">
        <v>0.26319999999999999</v>
      </c>
      <c r="I251" s="62">
        <f t="shared" si="6"/>
        <v>6.9449008369768883E-4</v>
      </c>
      <c r="J251" s="79">
        <v>1.3564914785401983E-7</v>
      </c>
      <c r="K251" s="80">
        <v>0.35333333333333333</v>
      </c>
      <c r="L251" s="79">
        <f t="shared" si="7"/>
        <v>4.792936557508701E-8</v>
      </c>
      <c r="M251" s="81"/>
    </row>
    <row r="252" spans="2:13">
      <c r="B252" s="58">
        <v>222</v>
      </c>
      <c r="C252" s="216">
        <f>'[1]24.02.20_Inlet'!D233</f>
        <v>45342</v>
      </c>
      <c r="D252" s="216"/>
      <c r="E252" s="59">
        <f>'[1]24.02.20_Inlet'!E233</f>
        <v>0.59254629629629629</v>
      </c>
      <c r="F252" s="58" t="s">
        <v>1</v>
      </c>
      <c r="G252" s="60">
        <v>2.640599625234229E-3</v>
      </c>
      <c r="H252" s="61">
        <v>0.2631</v>
      </c>
      <c r="I252" s="62">
        <f t="shared" si="6"/>
        <v>6.9474176139912563E-4</v>
      </c>
      <c r="J252" s="79">
        <v>1.3615775854376727E-7</v>
      </c>
      <c r="K252" s="80">
        <v>0.35333333333333333</v>
      </c>
      <c r="L252" s="79">
        <f t="shared" si="7"/>
        <v>4.8109074685464438E-8</v>
      </c>
      <c r="M252" s="81"/>
    </row>
    <row r="253" spans="2:13">
      <c r="B253" s="58">
        <v>223</v>
      </c>
      <c r="C253" s="216">
        <f>'[1]24.02.20_Inlet'!D234</f>
        <v>45342</v>
      </c>
      <c r="D253" s="216"/>
      <c r="E253" s="59">
        <f>'[1]24.02.20_Inlet'!E234</f>
        <v>0.59324074074074074</v>
      </c>
      <c r="F253" s="58" t="s">
        <v>1</v>
      </c>
      <c r="G253" s="60">
        <v>2.6385919514589095E-3</v>
      </c>
      <c r="H253" s="61">
        <v>0.26429999999999998</v>
      </c>
      <c r="I253" s="62">
        <f t="shared" si="6"/>
        <v>6.9737985277058974E-4</v>
      </c>
      <c r="J253" s="79">
        <v>1.3009726064067102E-7</v>
      </c>
      <c r="K253" s="80">
        <v>0.35333333333333333</v>
      </c>
      <c r="L253" s="79">
        <f t="shared" si="7"/>
        <v>4.5967698759703759E-8</v>
      </c>
      <c r="M253" s="81"/>
    </row>
    <row r="254" spans="2:13">
      <c r="B254" s="58">
        <v>224</v>
      </c>
      <c r="C254" s="216">
        <f>'[1]24.02.20_Inlet'!D235</f>
        <v>45342</v>
      </c>
      <c r="D254" s="216"/>
      <c r="E254" s="59">
        <f>'[1]24.02.20_Inlet'!E235</f>
        <v>0.59393518518518518</v>
      </c>
      <c r="F254" s="58" t="s">
        <v>1</v>
      </c>
      <c r="G254" s="60">
        <v>2.6380940483626304E-3</v>
      </c>
      <c r="H254" s="61">
        <v>0.26440000000000002</v>
      </c>
      <c r="I254" s="62">
        <f t="shared" si="6"/>
        <v>6.9751206638707949E-4</v>
      </c>
      <c r="J254" s="79">
        <v>1.2375836530739717E-7</v>
      </c>
      <c r="K254" s="80">
        <v>0.32333333333333331</v>
      </c>
      <c r="L254" s="79">
        <f t="shared" si="7"/>
        <v>4.0015204782725078E-8</v>
      </c>
      <c r="M254" s="81"/>
    </row>
    <row r="255" spans="2:13">
      <c r="B255" s="58">
        <v>225</v>
      </c>
      <c r="C255" s="216">
        <f>'[1]24.02.20_Inlet'!D236</f>
        <v>45342</v>
      </c>
      <c r="D255" s="216"/>
      <c r="E255" s="59">
        <f>'[1]24.02.20_Inlet'!E236</f>
        <v>0.59462962962962962</v>
      </c>
      <c r="F255" s="58" t="s">
        <v>1</v>
      </c>
      <c r="G255" s="60">
        <v>2.6370125814223254E-3</v>
      </c>
      <c r="H255" s="61">
        <v>0.26549999999999996</v>
      </c>
      <c r="I255" s="62">
        <f t="shared" si="6"/>
        <v>7.0012684036762729E-4</v>
      </c>
      <c r="J255" s="79">
        <v>1.2087802266440616E-7</v>
      </c>
      <c r="K255" s="80">
        <v>0.29333333333333333</v>
      </c>
      <c r="L255" s="79">
        <f t="shared" si="7"/>
        <v>3.5457553314892478E-8</v>
      </c>
      <c r="M255" s="81"/>
    </row>
    <row r="256" spans="2:13">
      <c r="B256" s="58">
        <v>226</v>
      </c>
      <c r="C256" s="216">
        <f>'[1]24.02.20_Inlet'!D237</f>
        <v>45342</v>
      </c>
      <c r="D256" s="216"/>
      <c r="E256" s="59">
        <f>'[1]24.02.20_Inlet'!E237</f>
        <v>0.59532407407407406</v>
      </c>
      <c r="F256" s="58" t="s">
        <v>1</v>
      </c>
      <c r="G256" s="60">
        <v>2.6450700455072722E-3</v>
      </c>
      <c r="H256" s="61">
        <v>0.2631</v>
      </c>
      <c r="I256" s="62">
        <f t="shared" si="6"/>
        <v>6.9591792897296333E-4</v>
      </c>
      <c r="J256" s="79">
        <v>1.2197019719817969E-7</v>
      </c>
      <c r="K256" s="80">
        <v>0.32333333333333331</v>
      </c>
      <c r="L256" s="79">
        <f t="shared" si="7"/>
        <v>3.943703042741143E-8</v>
      </c>
      <c r="M256" s="81"/>
    </row>
    <row r="257" spans="2:13">
      <c r="B257" s="58">
        <v>227</v>
      </c>
      <c r="C257" s="216">
        <f>'[1]24.02.20_Inlet'!D238</f>
        <v>45342</v>
      </c>
      <c r="D257" s="216"/>
      <c r="E257" s="59">
        <f>'[1]24.02.20_Inlet'!E238</f>
        <v>0.5960185185185185</v>
      </c>
      <c r="F257" s="58" t="s">
        <v>1</v>
      </c>
      <c r="G257" s="60">
        <v>2.6448773088248415E-3</v>
      </c>
      <c r="H257" s="61">
        <v>0.2641</v>
      </c>
      <c r="I257" s="62">
        <f t="shared" si="6"/>
        <v>6.985120972606406E-4</v>
      </c>
      <c r="J257" s="79">
        <v>1.2278932809850983E-7</v>
      </c>
      <c r="K257" s="80">
        <v>0.35333333333333333</v>
      </c>
      <c r="L257" s="79">
        <f t="shared" si="7"/>
        <v>4.3385562594806806E-8</v>
      </c>
      <c r="M257" s="81"/>
    </row>
    <row r="258" spans="2:13">
      <c r="B258" s="58">
        <v>228</v>
      </c>
      <c r="C258" s="216">
        <f>'[1]24.02.20_Inlet'!D239</f>
        <v>45342</v>
      </c>
      <c r="D258" s="216"/>
      <c r="E258" s="59">
        <f>'[1]24.02.20_Inlet'!E239</f>
        <v>0.59671296296296295</v>
      </c>
      <c r="F258" s="58" t="s">
        <v>1</v>
      </c>
      <c r="G258" s="60">
        <v>2.6395877576514677E-3</v>
      </c>
      <c r="H258" s="61">
        <v>0.26400000000000001</v>
      </c>
      <c r="I258" s="62">
        <f t="shared" si="6"/>
        <v>6.9685116801998753E-4</v>
      </c>
      <c r="J258" s="79">
        <v>1.0951726599446772E-7</v>
      </c>
      <c r="K258" s="80">
        <v>0.35333333333333333</v>
      </c>
      <c r="L258" s="79">
        <f t="shared" si="7"/>
        <v>3.8696100651378597E-8</v>
      </c>
      <c r="M258" s="81"/>
    </row>
    <row r="259" spans="2:13">
      <c r="B259" s="58">
        <v>229</v>
      </c>
      <c r="C259" s="216">
        <f>'[1]24.02.20_Inlet'!D240</f>
        <v>45342</v>
      </c>
      <c r="D259" s="216"/>
      <c r="E259" s="59">
        <f>'[1]24.02.20_Inlet'!E240</f>
        <v>0.59740740740740739</v>
      </c>
      <c r="F259" s="58" t="s">
        <v>1</v>
      </c>
      <c r="G259" s="60">
        <v>2.6321834567680914E-3</v>
      </c>
      <c r="H259" s="61">
        <v>0.26319999999999999</v>
      </c>
      <c r="I259" s="62">
        <f t="shared" si="6"/>
        <v>6.927906858213616E-4</v>
      </c>
      <c r="J259" s="79">
        <v>1.0509502989203176E-7</v>
      </c>
      <c r="K259" s="80">
        <v>0.32333333333333331</v>
      </c>
      <c r="L259" s="79">
        <f t="shared" si="7"/>
        <v>3.3980726331756935E-8</v>
      </c>
      <c r="M259" s="81"/>
    </row>
    <row r="260" spans="2:13">
      <c r="B260" s="58">
        <v>230</v>
      </c>
      <c r="C260" s="216">
        <f>'[1]24.02.20_Inlet'!D241</f>
        <v>45342</v>
      </c>
      <c r="D260" s="216"/>
      <c r="E260" s="59">
        <f>'[1]24.02.20_Inlet'!E241</f>
        <v>0.59810185185185183</v>
      </c>
      <c r="F260" s="58" t="s">
        <v>1</v>
      </c>
      <c r="G260" s="60">
        <v>2.6373123940394393E-3</v>
      </c>
      <c r="H260" s="61">
        <v>0.26419999999999999</v>
      </c>
      <c r="I260" s="62">
        <f t="shared" si="6"/>
        <v>6.9677793450521983E-4</v>
      </c>
      <c r="J260" s="79">
        <v>1.1331846167573837E-7</v>
      </c>
      <c r="K260" s="80">
        <v>0.35333333333333333</v>
      </c>
      <c r="L260" s="79">
        <f t="shared" si="7"/>
        <v>4.0039189792094228E-8</v>
      </c>
      <c r="M260" s="81"/>
    </row>
    <row r="261" spans="2:13">
      <c r="B261" s="58">
        <v>231</v>
      </c>
      <c r="C261" s="216">
        <f>'[1]24.02.20_Inlet'!D242</f>
        <v>45342</v>
      </c>
      <c r="D261" s="216"/>
      <c r="E261" s="59">
        <f>'[1]24.02.20_Inlet'!E242</f>
        <v>0.59879629629629627</v>
      </c>
      <c r="F261" s="58" t="s">
        <v>1</v>
      </c>
      <c r="G261" s="60">
        <v>0</v>
      </c>
      <c r="H261" s="61">
        <v>0.26429999999999998</v>
      </c>
      <c r="I261" s="62">
        <f t="shared" si="6"/>
        <v>0</v>
      </c>
      <c r="J261" s="79">
        <v>1.1236548585705361E-7</v>
      </c>
      <c r="K261" s="80">
        <v>0.35333333333333333</v>
      </c>
      <c r="L261" s="79">
        <f t="shared" si="7"/>
        <v>3.9702471669492276E-8</v>
      </c>
      <c r="M261" s="81"/>
    </row>
    <row r="262" spans="2:13">
      <c r="B262" s="58">
        <v>232</v>
      </c>
      <c r="C262" s="216">
        <f>'[1]24.02.20_Inlet'!D243</f>
        <v>45342</v>
      </c>
      <c r="D262" s="216"/>
      <c r="E262" s="59">
        <f>'[1]24.02.20_Inlet'!E243</f>
        <v>0.59949074074074071</v>
      </c>
      <c r="F262" s="58" t="s">
        <v>1</v>
      </c>
      <c r="G262" s="60">
        <v>2.6451717676452217E-3</v>
      </c>
      <c r="H262" s="61">
        <v>0.26419999999999999</v>
      </c>
      <c r="I262" s="62">
        <f t="shared" si="6"/>
        <v>6.9885438101186751E-4</v>
      </c>
      <c r="J262" s="79">
        <v>1.0982778620505041E-7</v>
      </c>
      <c r="K262" s="80">
        <v>0.35333333333333333</v>
      </c>
      <c r="L262" s="79">
        <f t="shared" si="7"/>
        <v>3.8805817792451145E-8</v>
      </c>
      <c r="M262" s="81"/>
    </row>
    <row r="263" spans="2:13">
      <c r="B263" s="58">
        <v>233</v>
      </c>
      <c r="C263" s="216">
        <f>'[1]24.02.20_Inlet'!D244</f>
        <v>45342</v>
      </c>
      <c r="D263" s="216"/>
      <c r="E263" s="59">
        <f>'[1]24.02.20_Inlet'!E244</f>
        <v>0.60018518518518515</v>
      </c>
      <c r="F263" s="58" t="s">
        <v>1</v>
      </c>
      <c r="G263" s="60">
        <v>2.6292281609708213E-3</v>
      </c>
      <c r="H263" s="61">
        <v>0.26419999999999999</v>
      </c>
      <c r="I263" s="62">
        <f t="shared" si="6"/>
        <v>6.9464208012849095E-4</v>
      </c>
      <c r="J263" s="79">
        <v>1.0512179887570268E-7</v>
      </c>
      <c r="K263" s="80">
        <v>0.32333333333333331</v>
      </c>
      <c r="L263" s="79">
        <f t="shared" si="7"/>
        <v>3.3989381636477199E-8</v>
      </c>
      <c r="M263" s="81"/>
    </row>
    <row r="264" spans="2:13">
      <c r="B264" s="58">
        <v>234</v>
      </c>
      <c r="C264" s="216">
        <f>'[1]24.02.20_Inlet'!D245</f>
        <v>45342</v>
      </c>
      <c r="D264" s="216"/>
      <c r="E264" s="59">
        <f>'[1]24.02.20_Inlet'!E245</f>
        <v>0.6008796296296296</v>
      </c>
      <c r="F264" s="58" t="s">
        <v>1</v>
      </c>
      <c r="G264" s="60">
        <v>2.6806513786026588E-3</v>
      </c>
      <c r="H264" s="61">
        <v>0.26329999999999998</v>
      </c>
      <c r="I264" s="62">
        <f t="shared" si="6"/>
        <v>7.0581550798608E-4</v>
      </c>
      <c r="J264" s="79">
        <v>1.0585526902828587E-7</v>
      </c>
      <c r="K264" s="80">
        <v>0.35333333333333333</v>
      </c>
      <c r="L264" s="79">
        <f t="shared" si="7"/>
        <v>3.7402195056661011E-8</v>
      </c>
      <c r="M264" s="81"/>
    </row>
    <row r="265" spans="2:13">
      <c r="B265" s="58">
        <v>235</v>
      </c>
      <c r="C265" s="216">
        <f>'[1]24.02.20_Inlet'!D246</f>
        <v>45342</v>
      </c>
      <c r="D265" s="216"/>
      <c r="E265" s="59">
        <f>'[1]24.02.20_Inlet'!E246</f>
        <v>0.60157407407407404</v>
      </c>
      <c r="F265" s="58" t="s">
        <v>1</v>
      </c>
      <c r="G265" s="60">
        <v>2.6600285535825822E-3</v>
      </c>
      <c r="H265" s="61">
        <v>0.26490000000000002</v>
      </c>
      <c r="I265" s="62">
        <f t="shared" si="6"/>
        <v>7.0464156384402604E-4</v>
      </c>
      <c r="J265" s="79">
        <v>1.1837779958954225E-7</v>
      </c>
      <c r="K265" s="80">
        <v>0.35333333333333333</v>
      </c>
      <c r="L265" s="79">
        <f t="shared" si="7"/>
        <v>4.1826822521638263E-8</v>
      </c>
      <c r="M265" s="81"/>
    </row>
    <row r="266" spans="2:13">
      <c r="B266" s="58">
        <v>236</v>
      </c>
      <c r="C266" s="216">
        <f>'[1]24.02.20_Inlet'!D247</f>
        <v>45342</v>
      </c>
      <c r="D266" s="216"/>
      <c r="E266" s="59">
        <f>'[1]24.02.20_Inlet'!E247</f>
        <v>0.60226851851851848</v>
      </c>
      <c r="F266" s="58" t="s">
        <v>1</v>
      </c>
      <c r="G266" s="60">
        <v>2.6518907825466226E-3</v>
      </c>
      <c r="H266" s="61">
        <v>0.26329999999999998</v>
      </c>
      <c r="I266" s="62">
        <f t="shared" si="6"/>
        <v>6.9824284304452564E-4</v>
      </c>
      <c r="J266" s="79">
        <v>1.0325332381547246E-7</v>
      </c>
      <c r="K266" s="80">
        <v>0.35333333333333333</v>
      </c>
      <c r="L266" s="79">
        <f t="shared" si="7"/>
        <v>3.6482841081466936E-8</v>
      </c>
      <c r="M266" s="81"/>
    </row>
    <row r="267" spans="2:13">
      <c r="B267" s="58">
        <v>237</v>
      </c>
      <c r="C267" s="216">
        <f>'[1]24.02.20_Inlet'!D248</f>
        <v>45342</v>
      </c>
      <c r="D267" s="216"/>
      <c r="E267" s="59">
        <f>'[1]24.02.20_Inlet'!E248</f>
        <v>0.60296296296296292</v>
      </c>
      <c r="F267" s="58" t="s">
        <v>1</v>
      </c>
      <c r="G267" s="60">
        <v>2.6585776746676183E-3</v>
      </c>
      <c r="H267" s="61">
        <v>0.26329999999999998</v>
      </c>
      <c r="I267" s="62">
        <f t="shared" si="6"/>
        <v>7.000035017399838E-4</v>
      </c>
      <c r="J267" s="79">
        <v>1.0573748550013383E-7</v>
      </c>
      <c r="K267" s="80">
        <v>0.38166666666666665</v>
      </c>
      <c r="L267" s="79">
        <f t="shared" si="7"/>
        <v>4.0356473632551079E-8</v>
      </c>
      <c r="M267" s="81"/>
    </row>
    <row r="268" spans="2:13">
      <c r="B268" s="58">
        <v>238</v>
      </c>
      <c r="C268" s="216">
        <f>'[1]24.02.20_Inlet'!D249</f>
        <v>45342</v>
      </c>
      <c r="D268" s="216"/>
      <c r="E268" s="59">
        <f>'[1]24.02.20_Inlet'!E249</f>
        <v>0.60365740740740736</v>
      </c>
      <c r="F268" s="58" t="s">
        <v>1</v>
      </c>
      <c r="G268" s="60">
        <v>2.6580208798072632E-3</v>
      </c>
      <c r="H268" s="61">
        <v>0.26419999999999999</v>
      </c>
      <c r="I268" s="62">
        <f t="shared" si="6"/>
        <v>7.022491164450789E-4</v>
      </c>
      <c r="J268" s="79">
        <v>9.6325510841438368E-8</v>
      </c>
      <c r="K268" s="80">
        <v>0.35333333333333333</v>
      </c>
      <c r="L268" s="79">
        <f t="shared" si="7"/>
        <v>3.4035013830641557E-8</v>
      </c>
      <c r="M268" s="81"/>
    </row>
    <row r="269" spans="2:13">
      <c r="B269" s="58">
        <v>239</v>
      </c>
      <c r="C269" s="216">
        <f>'[1]24.02.20_Inlet'!D250</f>
        <v>45342</v>
      </c>
      <c r="D269" s="216"/>
      <c r="E269" s="59">
        <f>'[1]24.02.20_Inlet'!E250</f>
        <v>0.60435185185185181</v>
      </c>
      <c r="F269" s="58" t="s">
        <v>1</v>
      </c>
      <c r="G269" s="60">
        <v>2.6540162398500937E-3</v>
      </c>
      <c r="H269" s="61">
        <v>0.26429999999999998</v>
      </c>
      <c r="I269" s="62">
        <f t="shared" si="6"/>
        <v>7.0145649219237967E-4</v>
      </c>
      <c r="J269" s="79">
        <v>9.9393236370125821E-8</v>
      </c>
      <c r="K269" s="80">
        <v>0.35333333333333333</v>
      </c>
      <c r="L269" s="79">
        <f t="shared" si="7"/>
        <v>3.5118943517444457E-8</v>
      </c>
      <c r="M269" s="81"/>
    </row>
    <row r="270" spans="2:13">
      <c r="B270" s="58">
        <v>240</v>
      </c>
      <c r="C270" s="216">
        <f>'[1]24.02.20_Inlet'!D251</f>
        <v>45342</v>
      </c>
      <c r="D270" s="216"/>
      <c r="E270" s="59">
        <f>'[1]24.02.20_Inlet'!E251</f>
        <v>0.60504629629629625</v>
      </c>
      <c r="F270" s="58" t="s">
        <v>1</v>
      </c>
      <c r="G270" s="60">
        <v>2.6529454805032573E-3</v>
      </c>
      <c r="H270" s="61">
        <v>0.26400000000000001</v>
      </c>
      <c r="I270" s="62">
        <f t="shared" si="6"/>
        <v>7.0037760685285992E-4</v>
      </c>
      <c r="J270" s="79">
        <v>9.7000089229945556E-8</v>
      </c>
      <c r="K270" s="80">
        <v>0.35500000000000004</v>
      </c>
      <c r="L270" s="79">
        <f t="shared" si="7"/>
        <v>3.4435031676630674E-8</v>
      </c>
      <c r="M270" s="81"/>
    </row>
    <row r="271" spans="2:13">
      <c r="B271" s="58">
        <v>241</v>
      </c>
      <c r="C271" s="216">
        <f>'[1]24.02.20_Inlet'!D252</f>
        <v>45342</v>
      </c>
      <c r="D271" s="216"/>
      <c r="E271" s="59">
        <f>'[1]24.02.20_Inlet'!E252</f>
        <v>0.60574074074074069</v>
      </c>
      <c r="F271" s="58" t="s">
        <v>1</v>
      </c>
      <c r="G271" s="60">
        <v>2.6560560364058176E-3</v>
      </c>
      <c r="H271" s="61">
        <v>0.2641</v>
      </c>
      <c r="I271" s="62">
        <f t="shared" si="6"/>
        <v>7.0146439921477642E-4</v>
      </c>
      <c r="J271" s="79">
        <v>9.4467743374676544E-8</v>
      </c>
      <c r="K271" s="80">
        <v>0.35500000000000004</v>
      </c>
      <c r="L271" s="79">
        <f t="shared" si="7"/>
        <v>3.3536048898010175E-8</v>
      </c>
      <c r="M271" s="81"/>
    </row>
    <row r="272" spans="2:13">
      <c r="B272" s="58">
        <v>242</v>
      </c>
      <c r="C272" s="216">
        <f>'[1]24.02.20_Inlet'!D253</f>
        <v>45342</v>
      </c>
      <c r="D272" s="216"/>
      <c r="E272" s="59">
        <f>'[1]24.02.20_Inlet'!E253</f>
        <v>0.60643518518518513</v>
      </c>
      <c r="F272" s="58" t="s">
        <v>1</v>
      </c>
      <c r="G272" s="60">
        <v>2.6580637101811366E-3</v>
      </c>
      <c r="H272" s="61">
        <v>0.2631</v>
      </c>
      <c r="I272" s="62">
        <f t="shared" si="6"/>
        <v>6.99336562148657E-4</v>
      </c>
      <c r="J272" s="79">
        <v>9.2336932274471292E-8</v>
      </c>
      <c r="K272" s="80">
        <v>0.41333333333333333</v>
      </c>
      <c r="L272" s="79">
        <f t="shared" si="7"/>
        <v>3.8165932006781469E-8</v>
      </c>
      <c r="M272" s="81"/>
    </row>
    <row r="273" spans="2:13">
      <c r="B273" s="58">
        <v>243</v>
      </c>
      <c r="C273" s="216">
        <f>'[1]24.02.20_Inlet'!D254</f>
        <v>45342</v>
      </c>
      <c r="D273" s="216"/>
      <c r="E273" s="59">
        <f>'[1]24.02.20_Inlet'!E254</f>
        <v>0.60712962962962957</v>
      </c>
      <c r="F273" s="58" t="s">
        <v>1</v>
      </c>
      <c r="G273" s="60">
        <v>2.6517729990184705E-3</v>
      </c>
      <c r="H273" s="61">
        <v>0.26319999999999999</v>
      </c>
      <c r="I273" s="62">
        <f t="shared" si="6"/>
        <v>6.9794665334166144E-4</v>
      </c>
      <c r="J273" s="79">
        <v>1.0926028375122691E-7</v>
      </c>
      <c r="K273" s="80">
        <v>0.44333333333333336</v>
      </c>
      <c r="L273" s="79">
        <f t="shared" si="7"/>
        <v>4.843872579637727E-8</v>
      </c>
      <c r="M273" s="81"/>
    </row>
    <row r="274" spans="2:13">
      <c r="B274" s="58">
        <v>244</v>
      </c>
      <c r="C274" s="216">
        <f>'[1]24.02.20_Inlet'!D255</f>
        <v>45342</v>
      </c>
      <c r="D274" s="216"/>
      <c r="E274" s="59">
        <f>'[1]24.02.20_Inlet'!E255</f>
        <v>0.60782407407407413</v>
      </c>
      <c r="F274" s="58" t="s">
        <v>1</v>
      </c>
      <c r="G274" s="60">
        <v>2.6551298295708035E-3</v>
      </c>
      <c r="H274" s="61">
        <v>0.26329999999999998</v>
      </c>
      <c r="I274" s="62">
        <f t="shared" si="6"/>
        <v>6.9909568412599256E-4</v>
      </c>
      <c r="J274" s="79">
        <v>1.0906219327206209E-7</v>
      </c>
      <c r="K274" s="80">
        <v>0.35500000000000004</v>
      </c>
      <c r="L274" s="79">
        <f t="shared" si="7"/>
        <v>3.8717078611582041E-8</v>
      </c>
      <c r="M274" s="81"/>
    </row>
    <row r="275" spans="2:13">
      <c r="B275" s="58">
        <v>245</v>
      </c>
      <c r="C275" s="216">
        <f>'[1]24.02.20_Inlet'!D256</f>
        <v>45342</v>
      </c>
      <c r="D275" s="216"/>
      <c r="E275" s="59">
        <f>'[1]24.02.20_Inlet'!E256</f>
        <v>0.60851851851851857</v>
      </c>
      <c r="F275" s="58" t="s">
        <v>1</v>
      </c>
      <c r="G275" s="60">
        <v>2.6575818684750597E-3</v>
      </c>
      <c r="H275" s="61">
        <v>0.26339999999999997</v>
      </c>
      <c r="I275" s="62">
        <f t="shared" si="6"/>
        <v>7.0000706415633063E-4</v>
      </c>
      <c r="J275" s="79">
        <v>1.1717319532435084E-7</v>
      </c>
      <c r="K275" s="80">
        <v>0.35166666666666668</v>
      </c>
      <c r="L275" s="79">
        <f t="shared" si="7"/>
        <v>4.1205907022396714E-8</v>
      </c>
      <c r="M275" s="81"/>
    </row>
    <row r="276" spans="2:13">
      <c r="B276" s="58">
        <v>246</v>
      </c>
      <c r="C276" s="216">
        <f>'[1]24.02.20_Inlet'!D257</f>
        <v>45342</v>
      </c>
      <c r="D276" s="216"/>
      <c r="E276" s="59">
        <f>'[1]24.02.20_Inlet'!E257</f>
        <v>0.60921296296296301</v>
      </c>
      <c r="F276" s="58" t="s">
        <v>1</v>
      </c>
      <c r="G276" s="60">
        <v>2.6482341393771749E-3</v>
      </c>
      <c r="H276" s="61">
        <v>0.26340000000000002</v>
      </c>
      <c r="I276" s="62">
        <f t="shared" si="6"/>
        <v>6.9754487231194796E-4</v>
      </c>
      <c r="J276" s="79">
        <v>1.0398144017132147E-7</v>
      </c>
      <c r="K276" s="80">
        <v>0.35166666666666668</v>
      </c>
      <c r="L276" s="79">
        <f t="shared" si="7"/>
        <v>3.6566806460248054E-8</v>
      </c>
      <c r="M276" s="81"/>
    </row>
    <row r="277" spans="2:13">
      <c r="B277" s="58">
        <v>247</v>
      </c>
      <c r="C277" s="216">
        <f>'[1]24.02.20_Inlet'!D258</f>
        <v>45342</v>
      </c>
      <c r="D277" s="216"/>
      <c r="E277" s="59">
        <f>'[1]24.02.20_Inlet'!E258</f>
        <v>0.60990740740740745</v>
      </c>
      <c r="F277" s="58" t="s">
        <v>1</v>
      </c>
      <c r="G277" s="60">
        <v>2.6506005175336842E-3</v>
      </c>
      <c r="H277" s="61">
        <v>0.26400000000000001</v>
      </c>
      <c r="I277" s="62">
        <f t="shared" si="6"/>
        <v>6.9975853662889267E-4</v>
      </c>
      <c r="J277" s="79">
        <v>1.2383331846167574E-7</v>
      </c>
      <c r="K277" s="80">
        <v>0.35166666666666668</v>
      </c>
      <c r="L277" s="79">
        <f t="shared" si="7"/>
        <v>4.3548050325689307E-8</v>
      </c>
      <c r="M277" s="81"/>
    </row>
    <row r="278" spans="2:13">
      <c r="B278" s="58">
        <v>248</v>
      </c>
      <c r="C278" s="216">
        <f>'[1]24.02.20_Inlet'!D259</f>
        <v>45342</v>
      </c>
      <c r="D278" s="216"/>
      <c r="E278" s="59">
        <f>'[1]24.02.20_Inlet'!E259</f>
        <v>0.6106018518518519</v>
      </c>
      <c r="F278" s="58" t="s">
        <v>1</v>
      </c>
      <c r="G278" s="60">
        <v>2.6506647630944943E-3</v>
      </c>
      <c r="H278" s="61">
        <v>0.26339999999999997</v>
      </c>
      <c r="I278" s="62">
        <f t="shared" si="6"/>
        <v>6.9818509859908976E-4</v>
      </c>
      <c r="J278" s="79">
        <v>1.3431605246720797E-7</v>
      </c>
      <c r="K278" s="80">
        <v>0.35166666666666668</v>
      </c>
      <c r="L278" s="79">
        <f t="shared" si="7"/>
        <v>4.7234478450968135E-8</v>
      </c>
      <c r="M278" s="81"/>
    </row>
    <row r="279" spans="2:13">
      <c r="B279" s="58">
        <v>249</v>
      </c>
      <c r="C279" s="216">
        <f>'[1]24.02.20_Inlet'!D260</f>
        <v>45342</v>
      </c>
      <c r="D279" s="216"/>
      <c r="E279" s="59">
        <f>'[1]24.02.20_Inlet'!E260</f>
        <v>0.61129629629629634</v>
      </c>
      <c r="F279" s="58" t="s">
        <v>1</v>
      </c>
      <c r="G279" s="60">
        <v>2.6470563040956541E-3</v>
      </c>
      <c r="H279" s="61">
        <v>0.26319999999999999</v>
      </c>
      <c r="I279" s="62">
        <f t="shared" si="6"/>
        <v>6.9670521923797613E-4</v>
      </c>
      <c r="J279" s="79">
        <v>1.5207995003123045E-7</v>
      </c>
      <c r="K279" s="80">
        <v>0.32333333333333331</v>
      </c>
      <c r="L279" s="79">
        <f t="shared" si="7"/>
        <v>4.9172517176764508E-8</v>
      </c>
      <c r="M279" s="81"/>
    </row>
    <row r="280" spans="2:13">
      <c r="B280" s="58">
        <v>250</v>
      </c>
      <c r="C280" s="216">
        <f>'[1]24.02.20_Inlet'!D261</f>
        <v>45342</v>
      </c>
      <c r="D280" s="216"/>
      <c r="E280" s="59">
        <f>'[1]24.02.20_Inlet'!E261</f>
        <v>0.61199074074074078</v>
      </c>
      <c r="F280" s="58" t="s">
        <v>1</v>
      </c>
      <c r="G280" s="60">
        <v>2.6399143392522532E-3</v>
      </c>
      <c r="H280" s="61">
        <v>0.26329999999999998</v>
      </c>
      <c r="I280" s="62">
        <f t="shared" si="6"/>
        <v>6.9508944552511818E-4</v>
      </c>
      <c r="J280" s="79">
        <v>1.5391630231105556E-7</v>
      </c>
      <c r="K280" s="80">
        <v>0.38166666666666665</v>
      </c>
      <c r="L280" s="79">
        <f t="shared" si="7"/>
        <v>5.874472204871954E-8</v>
      </c>
      <c r="M280" s="81"/>
    </row>
    <row r="281" spans="2:13">
      <c r="B281" s="58">
        <v>251</v>
      </c>
      <c r="C281" s="216">
        <f>'[1]24.02.20_Inlet'!D262</f>
        <v>45342</v>
      </c>
      <c r="D281" s="216"/>
      <c r="E281" s="59">
        <f>'[1]24.02.20_Inlet'!E262</f>
        <v>0.61268518518518522</v>
      </c>
      <c r="F281" s="58" t="s">
        <v>1</v>
      </c>
      <c r="G281" s="60">
        <v>2.6469492281609706E-3</v>
      </c>
      <c r="H281" s="61">
        <v>0.26430000000000003</v>
      </c>
      <c r="I281" s="62">
        <f t="shared" si="6"/>
        <v>6.9958868100294459E-4</v>
      </c>
      <c r="J281" s="79">
        <v>1.5352012135272596E-7</v>
      </c>
      <c r="K281" s="80">
        <v>0.38166666666666665</v>
      </c>
      <c r="L281" s="79">
        <f t="shared" si="7"/>
        <v>5.8593512982957077E-8</v>
      </c>
      <c r="M281" s="81"/>
    </row>
    <row r="282" spans="2:13">
      <c r="B282" s="58">
        <v>252</v>
      </c>
      <c r="C282" s="216">
        <f>'[1]24.02.20_Inlet'!D263</f>
        <v>45342</v>
      </c>
      <c r="D282" s="216"/>
      <c r="E282" s="59">
        <f>'[1]24.02.20_Inlet'!E263</f>
        <v>0.61337962962962966</v>
      </c>
      <c r="F282" s="58" t="s">
        <v>1</v>
      </c>
      <c r="G282" s="60">
        <v>2.6405460872668866E-3</v>
      </c>
      <c r="H282" s="61">
        <v>0.26419999999999999</v>
      </c>
      <c r="I282" s="62">
        <f t="shared" si="6"/>
        <v>6.9763227625591138E-4</v>
      </c>
      <c r="J282" s="79">
        <v>1.6311947889711785E-7</v>
      </c>
      <c r="K282" s="80">
        <v>0.35166666666666668</v>
      </c>
      <c r="L282" s="79">
        <f t="shared" si="7"/>
        <v>5.7363683412153115E-8</v>
      </c>
      <c r="M282" s="81"/>
    </row>
    <row r="283" spans="2:13">
      <c r="B283" s="58">
        <v>253</v>
      </c>
      <c r="C283" s="216">
        <f>'[1]24.02.20_Inlet'!D264</f>
        <v>45342</v>
      </c>
      <c r="D283" s="216"/>
      <c r="E283" s="59">
        <f>'[1]24.02.20_Inlet'!E264</f>
        <v>0.61407407407407411</v>
      </c>
      <c r="F283" s="58" t="s">
        <v>1</v>
      </c>
      <c r="G283" s="60">
        <v>2.6385919514589095E-3</v>
      </c>
      <c r="H283" s="61">
        <v>0.26319999999999999</v>
      </c>
      <c r="I283" s="62">
        <f t="shared" si="6"/>
        <v>6.9447740162398492E-4</v>
      </c>
      <c r="J283" s="79">
        <v>1.7448558936379047E-7</v>
      </c>
      <c r="K283" s="80">
        <v>0.35166666666666668</v>
      </c>
      <c r="L283" s="79">
        <f t="shared" si="7"/>
        <v>6.1360765592932986E-8</v>
      </c>
      <c r="M283" s="81"/>
    </row>
    <row r="284" spans="2:13">
      <c r="B284" s="58">
        <v>254</v>
      </c>
      <c r="C284" s="216">
        <f>'[1]24.02.20_Inlet'!D265</f>
        <v>45342</v>
      </c>
      <c r="D284" s="216"/>
      <c r="E284" s="59">
        <f>'[1]24.02.20_Inlet'!E265</f>
        <v>0.61476851851851855</v>
      </c>
      <c r="F284" s="58" t="s">
        <v>1</v>
      </c>
      <c r="G284" s="60">
        <v>2.6410600517533683E-3</v>
      </c>
      <c r="H284" s="61">
        <v>0.26329999999999998</v>
      </c>
      <c r="I284" s="62">
        <f t="shared" si="6"/>
        <v>6.9539111162666186E-4</v>
      </c>
      <c r="J284" s="79">
        <v>1.7511198358169001E-7</v>
      </c>
      <c r="K284" s="80">
        <v>0.38166666666666665</v>
      </c>
      <c r="L284" s="79">
        <f t="shared" si="7"/>
        <v>6.6834407067011684E-8</v>
      </c>
      <c r="M284" s="81"/>
    </row>
    <row r="285" spans="2:13">
      <c r="B285" s="58">
        <v>255</v>
      </c>
      <c r="C285" s="216">
        <f>'[1]24.02.20_Inlet'!D266</f>
        <v>45342</v>
      </c>
      <c r="D285" s="216"/>
      <c r="E285" s="59">
        <f>'[1]24.02.20_Inlet'!E266</f>
        <v>0.61546296296296299</v>
      </c>
      <c r="F285" s="58" t="s">
        <v>1</v>
      </c>
      <c r="G285" s="60">
        <v>2.6450646917105377E-3</v>
      </c>
      <c r="H285" s="61">
        <v>0.26400000000000001</v>
      </c>
      <c r="I285" s="62">
        <f t="shared" si="6"/>
        <v>6.9829707861158205E-4</v>
      </c>
      <c r="J285" s="79">
        <v>1.8876951905059337E-7</v>
      </c>
      <c r="K285" s="80">
        <v>0.35166666666666668</v>
      </c>
      <c r="L285" s="79">
        <f t="shared" si="7"/>
        <v>6.6383947532792009E-8</v>
      </c>
      <c r="M285" s="81"/>
    </row>
    <row r="286" spans="2:13">
      <c r="B286" s="58">
        <v>256</v>
      </c>
      <c r="C286" s="216">
        <f>'[1]24.02.20_Inlet'!D267</f>
        <v>45342</v>
      </c>
      <c r="D286" s="216"/>
      <c r="E286" s="59">
        <f>'[1]24.02.20_Inlet'!E267</f>
        <v>0.61615740740740743</v>
      </c>
      <c r="F286" s="58" t="s">
        <v>1</v>
      </c>
      <c r="G286" s="60">
        <v>2.6425216382618007E-3</v>
      </c>
      <c r="H286" s="61">
        <v>0.26329999999999998</v>
      </c>
      <c r="I286" s="62">
        <f t="shared" si="6"/>
        <v>6.9577594735433207E-4</v>
      </c>
      <c r="J286" s="79">
        <v>1.853430891407156E-7</v>
      </c>
      <c r="K286" s="80">
        <v>0.35166666666666668</v>
      </c>
      <c r="L286" s="79">
        <f t="shared" si="7"/>
        <v>6.5178986347818323E-8</v>
      </c>
      <c r="M286" s="81"/>
    </row>
    <row r="287" spans="2:13">
      <c r="B287" s="58">
        <v>257</v>
      </c>
      <c r="C287" s="216">
        <f>'[1]24.02.20_Inlet'!D268</f>
        <v>45342</v>
      </c>
      <c r="D287" s="216"/>
      <c r="E287" s="59">
        <f>'[1]24.02.20_Inlet'!E268</f>
        <v>0.61685185185185187</v>
      </c>
      <c r="F287" s="58" t="s">
        <v>1</v>
      </c>
      <c r="G287" s="60">
        <v>2.6573623628089586E-3</v>
      </c>
      <c r="H287" s="61">
        <v>0.2641</v>
      </c>
      <c r="I287" s="62">
        <f t="shared" si="6"/>
        <v>7.0180940001784596E-4</v>
      </c>
      <c r="J287" s="79">
        <v>1.8107611314357096E-7</v>
      </c>
      <c r="K287" s="80">
        <v>0.35166666666666668</v>
      </c>
      <c r="L287" s="79">
        <f t="shared" si="7"/>
        <v>6.3678433122155788E-8</v>
      </c>
      <c r="M287" s="81"/>
    </row>
    <row r="288" spans="2:13">
      <c r="B288" s="58">
        <v>258</v>
      </c>
      <c r="C288" s="216">
        <f>'[1]24.02.20_Inlet'!D269</f>
        <v>45342</v>
      </c>
      <c r="D288" s="216"/>
      <c r="E288" s="59">
        <f>'[1]24.02.20_Inlet'!E269</f>
        <v>0.61754629629629632</v>
      </c>
      <c r="F288" s="58" t="s">
        <v>1</v>
      </c>
      <c r="G288" s="60">
        <v>2.6483947532792004E-3</v>
      </c>
      <c r="H288" s="61">
        <v>0.26419999999999999</v>
      </c>
      <c r="I288" s="62">
        <f t="shared" ref="I288:I351" si="8">G288*H288</f>
        <v>6.9970589381636468E-4</v>
      </c>
      <c r="J288" s="79">
        <v>1.7960381904167034E-7</v>
      </c>
      <c r="K288" s="80">
        <v>0.35166666666666668</v>
      </c>
      <c r="L288" s="79">
        <f t="shared" ref="L288:L351" si="9">J288*K288</f>
        <v>6.3160676362987401E-8</v>
      </c>
      <c r="M288" s="81"/>
    </row>
    <row r="289" spans="2:13">
      <c r="B289" s="58">
        <v>259</v>
      </c>
      <c r="C289" s="216">
        <f>'[1]24.02.20_Inlet'!D270</f>
        <v>45342</v>
      </c>
      <c r="D289" s="216"/>
      <c r="E289" s="59">
        <f>'[1]24.02.20_Inlet'!E270</f>
        <v>0.61824074074074076</v>
      </c>
      <c r="F289" s="58" t="s">
        <v>1</v>
      </c>
      <c r="G289" s="60">
        <v>2.6340198090479164E-3</v>
      </c>
      <c r="H289" s="61">
        <v>0.26469999999999999</v>
      </c>
      <c r="I289" s="62">
        <f t="shared" si="8"/>
        <v>6.9722504345498342E-4</v>
      </c>
      <c r="J289" s="79">
        <v>1.8487730882484158E-7</v>
      </c>
      <c r="K289" s="80">
        <v>0.35166666666666668</v>
      </c>
      <c r="L289" s="79">
        <f t="shared" si="9"/>
        <v>6.5015186936735963E-8</v>
      </c>
      <c r="M289" s="81"/>
    </row>
    <row r="290" spans="2:13">
      <c r="B290" s="58">
        <v>260</v>
      </c>
      <c r="C290" s="216">
        <f>'[1]24.02.20_Inlet'!D271</f>
        <v>45342</v>
      </c>
      <c r="D290" s="216"/>
      <c r="E290" s="59">
        <f>'[1]24.02.20_Inlet'!E271</f>
        <v>0.6189351851851852</v>
      </c>
      <c r="F290" s="58" t="s">
        <v>1</v>
      </c>
      <c r="G290" s="60">
        <v>2.6382171856875166E-3</v>
      </c>
      <c r="H290" s="61">
        <v>0.2641</v>
      </c>
      <c r="I290" s="62">
        <f t="shared" si="8"/>
        <v>6.967531587400731E-4</v>
      </c>
      <c r="J290" s="79">
        <v>1.9350762916034621E-7</v>
      </c>
      <c r="K290" s="80">
        <v>0.35166666666666668</v>
      </c>
      <c r="L290" s="79">
        <f t="shared" si="9"/>
        <v>6.8050182921388427E-8</v>
      </c>
      <c r="M290" s="81"/>
    </row>
    <row r="291" spans="2:13">
      <c r="B291" s="58">
        <v>261</v>
      </c>
      <c r="C291" s="216">
        <f>'[1]24.02.20_Inlet'!D272</f>
        <v>45342</v>
      </c>
      <c r="D291" s="216"/>
      <c r="E291" s="59">
        <f>'[1]24.02.20_Inlet'!E272</f>
        <v>0.61962962962962964</v>
      </c>
      <c r="F291" s="58" t="s">
        <v>1</v>
      </c>
      <c r="G291" s="60">
        <v>2.6378531275095922E-3</v>
      </c>
      <c r="H291" s="61">
        <v>0.26319999999999999</v>
      </c>
      <c r="I291" s="62">
        <f t="shared" si="8"/>
        <v>6.9428294316052467E-4</v>
      </c>
      <c r="J291" s="79">
        <v>2.0525921299188008E-7</v>
      </c>
      <c r="K291" s="80">
        <v>0.35166666666666668</v>
      </c>
      <c r="L291" s="79">
        <f t="shared" si="9"/>
        <v>7.2182823235477831E-8</v>
      </c>
      <c r="M291" s="81"/>
    </row>
    <row r="292" spans="2:13">
      <c r="B292" s="58">
        <v>262</v>
      </c>
      <c r="C292" s="216">
        <f>'[1]24.02.20_Inlet'!D273</f>
        <v>45342</v>
      </c>
      <c r="D292" s="216"/>
      <c r="E292" s="59">
        <f>'[1]24.02.20_Inlet'!E273</f>
        <v>0.62032407407407408</v>
      </c>
      <c r="F292" s="58" t="s">
        <v>1</v>
      </c>
      <c r="G292" s="60">
        <v>2.6402944588203798E-3</v>
      </c>
      <c r="H292" s="61">
        <v>0.26400000000000001</v>
      </c>
      <c r="I292" s="62">
        <f t="shared" si="8"/>
        <v>6.9703773712858025E-4</v>
      </c>
      <c r="J292" s="79">
        <v>2.0473989470866424E-7</v>
      </c>
      <c r="K292" s="80">
        <v>0.35166666666666668</v>
      </c>
      <c r="L292" s="79">
        <f t="shared" si="9"/>
        <v>7.2000196305880266E-8</v>
      </c>
      <c r="M292" s="81"/>
    </row>
    <row r="293" spans="2:13">
      <c r="B293" s="58">
        <v>263</v>
      </c>
      <c r="C293" s="216">
        <f>'[1]24.02.20_Inlet'!D274</f>
        <v>45342</v>
      </c>
      <c r="D293" s="216"/>
      <c r="E293" s="59">
        <f>'[1]24.02.20_Inlet'!E274</f>
        <v>0.62101851851851853</v>
      </c>
      <c r="F293" s="58" t="s">
        <v>1</v>
      </c>
      <c r="G293" s="60">
        <v>2.6320977960203442E-3</v>
      </c>
      <c r="H293" s="61">
        <v>0.26430000000000003</v>
      </c>
      <c r="I293" s="62">
        <f t="shared" si="8"/>
        <v>6.9566344748817706E-4</v>
      </c>
      <c r="J293" s="79">
        <v>2.1750869991969309E-7</v>
      </c>
      <c r="K293" s="80">
        <v>0.44</v>
      </c>
      <c r="L293" s="79">
        <f t="shared" si="9"/>
        <v>9.5703827964664955E-8</v>
      </c>
      <c r="M293" s="81"/>
    </row>
    <row r="294" spans="2:13">
      <c r="B294" s="58">
        <v>264</v>
      </c>
      <c r="C294" s="216">
        <f>'[1]24.02.20_Inlet'!D275</f>
        <v>45342</v>
      </c>
      <c r="D294" s="216"/>
      <c r="E294" s="59">
        <f>'[1]24.02.20_Inlet'!E275</f>
        <v>0.62171296296296297</v>
      </c>
      <c r="F294" s="58" t="s">
        <v>1</v>
      </c>
      <c r="G294" s="60">
        <v>2.6238208262692958E-3</v>
      </c>
      <c r="H294" s="61">
        <v>0.28339999999999999</v>
      </c>
      <c r="I294" s="62">
        <f t="shared" si="8"/>
        <v>7.4359082216471839E-4</v>
      </c>
      <c r="J294" s="79">
        <v>2.2200588917640759E-7</v>
      </c>
      <c r="K294" s="80">
        <v>0.44</v>
      </c>
      <c r="L294" s="79">
        <f t="shared" si="9"/>
        <v>9.7682591237619344E-8</v>
      </c>
      <c r="M294" s="81"/>
    </row>
    <row r="295" spans="2:13">
      <c r="B295" s="58">
        <v>265</v>
      </c>
      <c r="C295" s="216">
        <f>'[1]24.02.20_Inlet'!D276</f>
        <v>45342</v>
      </c>
      <c r="D295" s="216"/>
      <c r="E295" s="59">
        <f>'[1]24.02.20_Inlet'!E276</f>
        <v>0.62240740740740741</v>
      </c>
      <c r="F295" s="58" t="s">
        <v>1</v>
      </c>
      <c r="G295" s="60">
        <v>2.6244097439100562E-3</v>
      </c>
      <c r="H295" s="61">
        <v>0.27049999999999996</v>
      </c>
      <c r="I295" s="62">
        <f t="shared" si="8"/>
        <v>7.0990283572767011E-4</v>
      </c>
      <c r="J295" s="79">
        <v>2.1984295529579729E-7</v>
      </c>
      <c r="K295" s="80">
        <v>0.43</v>
      </c>
      <c r="L295" s="79">
        <f t="shared" si="9"/>
        <v>9.4532470777192831E-8</v>
      </c>
      <c r="M295" s="81"/>
    </row>
    <row r="296" spans="2:13">
      <c r="B296" s="58">
        <v>266</v>
      </c>
      <c r="C296" s="216">
        <f>'[1]24.02.20_Inlet'!D277</f>
        <v>45342</v>
      </c>
      <c r="D296" s="216"/>
      <c r="E296" s="59">
        <f>'[1]24.02.20_Inlet'!E277</f>
        <v>0.62310185185185185</v>
      </c>
      <c r="F296" s="58" t="s">
        <v>1</v>
      </c>
      <c r="G296" s="60">
        <v>2.6239332560007134E-3</v>
      </c>
      <c r="H296" s="61">
        <v>0.26890000000000003</v>
      </c>
      <c r="I296" s="62">
        <f t="shared" si="8"/>
        <v>7.0557565253859191E-4</v>
      </c>
      <c r="J296" s="79">
        <v>2.1679129115731238E-7</v>
      </c>
      <c r="K296" s="80">
        <v>0.37333333333333329</v>
      </c>
      <c r="L296" s="79">
        <f t="shared" si="9"/>
        <v>8.0935415365396619E-8</v>
      </c>
      <c r="M296" s="81"/>
    </row>
    <row r="297" spans="2:13">
      <c r="B297" s="58">
        <v>267</v>
      </c>
      <c r="C297" s="216">
        <f>'[1]24.02.20_Inlet'!D278</f>
        <v>45342</v>
      </c>
      <c r="D297" s="216"/>
      <c r="E297" s="59">
        <f>'[1]24.02.20_Inlet'!E278</f>
        <v>0.62379629629629629</v>
      </c>
      <c r="F297" s="58" t="s">
        <v>1</v>
      </c>
      <c r="G297" s="60">
        <v>2.6167216917997679E-3</v>
      </c>
      <c r="H297" s="61">
        <v>0.26919999999999999</v>
      </c>
      <c r="I297" s="62">
        <f t="shared" si="8"/>
        <v>7.044214794324975E-4</v>
      </c>
      <c r="J297" s="79">
        <v>2.1992861604354424E-7</v>
      </c>
      <c r="K297" s="80">
        <v>0.37333333333333329</v>
      </c>
      <c r="L297" s="79">
        <f t="shared" si="9"/>
        <v>8.2106683322923169E-8</v>
      </c>
      <c r="M297" s="81"/>
    </row>
    <row r="298" spans="2:13">
      <c r="B298" s="58">
        <v>268</v>
      </c>
      <c r="C298" s="216">
        <f>'[1]24.02.20_Inlet'!D279</f>
        <v>45342</v>
      </c>
      <c r="D298" s="216"/>
      <c r="E298" s="59">
        <f>'[1]24.02.20_Inlet'!E279</f>
        <v>0.62449074074074074</v>
      </c>
      <c r="F298" s="58" t="s">
        <v>1</v>
      </c>
      <c r="G298" s="60">
        <v>2.6107307932542157E-3</v>
      </c>
      <c r="H298" s="61">
        <v>0.26900000000000002</v>
      </c>
      <c r="I298" s="62">
        <f t="shared" si="8"/>
        <v>7.0228658338538405E-4</v>
      </c>
      <c r="J298" s="79">
        <v>1.9801552601052911E-7</v>
      </c>
      <c r="K298" s="80">
        <v>0.32333333333333331</v>
      </c>
      <c r="L298" s="79">
        <f t="shared" si="9"/>
        <v>6.4025020076737743E-8</v>
      </c>
      <c r="M298" s="81"/>
    </row>
    <row r="299" spans="2:13">
      <c r="B299" s="58">
        <v>269</v>
      </c>
      <c r="C299" s="216">
        <f>'[1]24.02.20_Inlet'!D280</f>
        <v>45342</v>
      </c>
      <c r="D299" s="216"/>
      <c r="E299" s="59">
        <f>'[1]24.02.20_Inlet'!E280</f>
        <v>0.62518518518518518</v>
      </c>
      <c r="F299" s="58" t="s">
        <v>1</v>
      </c>
      <c r="G299" s="60">
        <v>2.627638083340769E-3</v>
      </c>
      <c r="H299" s="61">
        <v>0.26910000000000001</v>
      </c>
      <c r="I299" s="62">
        <f t="shared" si="8"/>
        <v>7.0709740822700099E-4</v>
      </c>
      <c r="J299" s="79">
        <v>1.9813866333541535E-7</v>
      </c>
      <c r="K299" s="80">
        <v>0.34833333333333333</v>
      </c>
      <c r="L299" s="79">
        <f t="shared" si="9"/>
        <v>6.9018301061836353E-8</v>
      </c>
      <c r="M299" s="81"/>
    </row>
    <row r="300" spans="2:13">
      <c r="B300" s="58">
        <v>270</v>
      </c>
      <c r="C300" s="216">
        <f>'[1]24.02.20_Inlet'!D281</f>
        <v>45342</v>
      </c>
      <c r="D300" s="216"/>
      <c r="E300" s="59">
        <f>'[1]24.02.20_Inlet'!E281</f>
        <v>0.62587962962962962</v>
      </c>
      <c r="F300" s="58" t="s">
        <v>1</v>
      </c>
      <c r="G300" s="60">
        <v>2.6620041045774959E-3</v>
      </c>
      <c r="H300" s="61">
        <v>0.26949999999999996</v>
      </c>
      <c r="I300" s="62">
        <f t="shared" si="8"/>
        <v>7.1741010618363505E-4</v>
      </c>
      <c r="J300" s="79">
        <v>2.2111715891853303E-7</v>
      </c>
      <c r="K300" s="80">
        <v>0.32333333333333331</v>
      </c>
      <c r="L300" s="79">
        <f t="shared" si="9"/>
        <v>7.1494548050325676E-8</v>
      </c>
      <c r="M300" s="81"/>
    </row>
    <row r="301" spans="2:13">
      <c r="B301" s="58">
        <v>271</v>
      </c>
      <c r="C301" s="216">
        <f>'[1]24.02.20_Inlet'!D282</f>
        <v>45342</v>
      </c>
      <c r="D301" s="216"/>
      <c r="E301" s="59">
        <f>'[1]24.02.20_Inlet'!E282</f>
        <v>0.62657407407407406</v>
      </c>
      <c r="F301" s="58" t="s">
        <v>1</v>
      </c>
      <c r="G301" s="60">
        <v>2.6501133220308737E-3</v>
      </c>
      <c r="H301" s="61">
        <v>0.26899999999999996</v>
      </c>
      <c r="I301" s="62">
        <f t="shared" si="8"/>
        <v>7.1288048362630496E-4</v>
      </c>
      <c r="J301" s="79">
        <v>2.1154992415454627E-7</v>
      </c>
      <c r="K301" s="80">
        <v>0.39833333333333332</v>
      </c>
      <c r="L301" s="79">
        <f t="shared" si="9"/>
        <v>8.426738645489426E-8</v>
      </c>
      <c r="M301" s="81"/>
    </row>
    <row r="302" spans="2:13">
      <c r="B302" s="58">
        <v>272</v>
      </c>
      <c r="C302" s="216">
        <f>'[1]24.02.20_Inlet'!D283</f>
        <v>45342</v>
      </c>
      <c r="D302" s="216"/>
      <c r="E302" s="59">
        <f>'[1]24.02.20_Inlet'!E283</f>
        <v>0.6272685185185185</v>
      </c>
      <c r="F302" s="58" t="s">
        <v>1</v>
      </c>
      <c r="G302" s="60">
        <v>2.6669349513696794E-3</v>
      </c>
      <c r="H302" s="61">
        <v>0.26949999999999996</v>
      </c>
      <c r="I302" s="62">
        <f t="shared" si="8"/>
        <v>7.1873896939412846E-4</v>
      </c>
      <c r="J302" s="79">
        <v>2.1784598911394657E-7</v>
      </c>
      <c r="K302" s="80">
        <v>0.29833333333333328</v>
      </c>
      <c r="L302" s="79">
        <f t="shared" si="9"/>
        <v>6.4990720085660713E-8</v>
      </c>
      <c r="M302" s="81"/>
    </row>
    <row r="303" spans="2:13">
      <c r="B303" s="58">
        <v>273</v>
      </c>
      <c r="C303" s="216">
        <f>'[1]24.02.20_Inlet'!D284</f>
        <v>45342</v>
      </c>
      <c r="D303" s="216"/>
      <c r="E303" s="59">
        <f>'[1]24.02.20_Inlet'!E284</f>
        <v>0.62796296296296295</v>
      </c>
      <c r="F303" s="58" t="s">
        <v>1</v>
      </c>
      <c r="G303" s="60">
        <v>2.6575497456946548E-3</v>
      </c>
      <c r="H303" s="61">
        <v>0.27029999999999998</v>
      </c>
      <c r="I303" s="62">
        <f t="shared" si="8"/>
        <v>7.1833569626126518E-4</v>
      </c>
      <c r="J303" s="79">
        <v>2.3182475238690101E-7</v>
      </c>
      <c r="K303" s="80">
        <v>0.27333333333333332</v>
      </c>
      <c r="L303" s="79">
        <f t="shared" si="9"/>
        <v>6.3365432319086275E-8</v>
      </c>
      <c r="M303" s="81"/>
    </row>
    <row r="304" spans="2:13">
      <c r="B304" s="58">
        <v>274</v>
      </c>
      <c r="C304" s="216">
        <f>'[1]24.02.20_Inlet'!D285</f>
        <v>45342</v>
      </c>
      <c r="D304" s="216"/>
      <c r="E304" s="59">
        <f>'[1]24.02.20_Inlet'!E285</f>
        <v>0.62865740740740739</v>
      </c>
      <c r="F304" s="58" t="s">
        <v>1</v>
      </c>
      <c r="G304" s="60">
        <v>2.6633639689479785E-3</v>
      </c>
      <c r="H304" s="61">
        <v>0.27100000000000002</v>
      </c>
      <c r="I304" s="62">
        <f t="shared" si="8"/>
        <v>7.2177163558490227E-4</v>
      </c>
      <c r="J304" s="79">
        <v>1.8303560274828231E-7</v>
      </c>
      <c r="K304" s="80">
        <v>0.33833333333333332</v>
      </c>
      <c r="L304" s="79">
        <f t="shared" si="9"/>
        <v>6.1927045596502175E-8</v>
      </c>
      <c r="M304" s="81"/>
    </row>
    <row r="305" spans="2:13">
      <c r="B305" s="58">
        <v>275</v>
      </c>
      <c r="C305" s="216">
        <f>'[1]24.02.20_Inlet'!D286</f>
        <v>45342</v>
      </c>
      <c r="D305" s="216"/>
      <c r="E305" s="59">
        <f>'[1]24.02.20_Inlet'!E286</f>
        <v>0.62935185185185183</v>
      </c>
      <c r="F305" s="58" t="s">
        <v>1</v>
      </c>
      <c r="G305" s="60">
        <v>2.6476826983135538E-3</v>
      </c>
      <c r="H305" s="61">
        <v>0.27029999999999998</v>
      </c>
      <c r="I305" s="62">
        <f t="shared" si="8"/>
        <v>7.1566863335415355E-4</v>
      </c>
      <c r="J305" s="79">
        <v>1.9994289283483531E-7</v>
      </c>
      <c r="K305" s="80">
        <v>0.35166666666666668</v>
      </c>
      <c r="L305" s="79">
        <f t="shared" si="9"/>
        <v>7.0313250646917095E-8</v>
      </c>
      <c r="M305" s="81"/>
    </row>
    <row r="306" spans="2:13">
      <c r="B306" s="58">
        <v>276</v>
      </c>
      <c r="C306" s="216">
        <f>'[1]24.02.20_Inlet'!D287</f>
        <v>45342</v>
      </c>
      <c r="D306" s="216"/>
      <c r="E306" s="59">
        <f>'[1]24.02.20_Inlet'!E287</f>
        <v>0.63004629629629627</v>
      </c>
      <c r="F306" s="58" t="s">
        <v>1</v>
      </c>
      <c r="G306" s="60">
        <v>2.6559436066744E-3</v>
      </c>
      <c r="H306" s="61">
        <v>0.26929999999999998</v>
      </c>
      <c r="I306" s="62">
        <f t="shared" si="8"/>
        <v>7.1524561327741582E-4</v>
      </c>
      <c r="J306" s="79">
        <v>2.0236280895868654E-7</v>
      </c>
      <c r="K306" s="80">
        <v>0.44</v>
      </c>
      <c r="L306" s="79">
        <f t="shared" si="9"/>
        <v>8.9039635941822083E-8</v>
      </c>
      <c r="M306" s="81"/>
    </row>
    <row r="307" spans="2:13">
      <c r="B307" s="58">
        <v>277</v>
      </c>
      <c r="C307" s="216">
        <f>'[1]24.02.20_Inlet'!D288</f>
        <v>45342</v>
      </c>
      <c r="D307" s="216"/>
      <c r="E307" s="59">
        <f>'[1]24.02.20_Inlet'!E288</f>
        <v>0.63074074074074071</v>
      </c>
      <c r="F307" s="58" t="s">
        <v>1</v>
      </c>
      <c r="G307" s="60">
        <v>2.6437851342910679E-3</v>
      </c>
      <c r="H307" s="61">
        <v>0.27039999999999997</v>
      </c>
      <c r="I307" s="62">
        <f t="shared" si="8"/>
        <v>7.1487950031230468E-4</v>
      </c>
      <c r="J307" s="79">
        <v>1.8485053984117067E-7</v>
      </c>
      <c r="K307" s="80">
        <v>0.39833333333333332</v>
      </c>
      <c r="L307" s="79">
        <f t="shared" si="9"/>
        <v>7.3632131703399644E-8</v>
      </c>
      <c r="M307" s="81"/>
    </row>
    <row r="308" spans="2:13">
      <c r="B308" s="58">
        <v>278</v>
      </c>
      <c r="C308" s="216">
        <f>'[1]24.02.20_Inlet'!D289</f>
        <v>45342</v>
      </c>
      <c r="D308" s="216"/>
      <c r="E308" s="59">
        <f>'[1]24.02.20_Inlet'!E289</f>
        <v>0.63143518518518515</v>
      </c>
      <c r="F308" s="58" t="s">
        <v>1</v>
      </c>
      <c r="G308" s="60">
        <v>2.6433407691621308E-3</v>
      </c>
      <c r="H308" s="61">
        <v>0.26929999999999998</v>
      </c>
      <c r="I308" s="62">
        <f t="shared" si="8"/>
        <v>7.1185166913536181E-4</v>
      </c>
      <c r="J308" s="79">
        <v>1.8315338627643436E-7</v>
      </c>
      <c r="K308" s="80">
        <v>0.39833333333333332</v>
      </c>
      <c r="L308" s="79">
        <f t="shared" si="9"/>
        <v>7.2956098866779687E-8</v>
      </c>
      <c r="M308" s="81"/>
    </row>
    <row r="309" spans="2:13">
      <c r="B309" s="58">
        <v>279</v>
      </c>
      <c r="C309" s="216">
        <f>'[1]24.02.20_Inlet'!D290</f>
        <v>45342</v>
      </c>
      <c r="D309" s="216"/>
      <c r="E309" s="59">
        <f>'[1]24.02.20_Inlet'!E290</f>
        <v>0.6321296296296296</v>
      </c>
      <c r="F309" s="58" t="s">
        <v>1</v>
      </c>
      <c r="G309" s="60">
        <v>2.6506165789238864E-3</v>
      </c>
      <c r="H309" s="61">
        <v>0.26939999999999997</v>
      </c>
      <c r="I309" s="62">
        <f t="shared" si="8"/>
        <v>7.1407610636209492E-4</v>
      </c>
      <c r="J309" s="79">
        <v>1.8183635227982511E-7</v>
      </c>
      <c r="K309" s="80">
        <v>0.39833333333333332</v>
      </c>
      <c r="L309" s="79">
        <f t="shared" si="9"/>
        <v>7.2431480324796997E-8</v>
      </c>
      <c r="M309" s="81"/>
    </row>
    <row r="310" spans="2:13">
      <c r="B310" s="58">
        <v>280</v>
      </c>
      <c r="C310" s="216">
        <f>'[1]24.02.20_Inlet'!D291</f>
        <v>45342</v>
      </c>
      <c r="D310" s="216"/>
      <c r="E310" s="59">
        <f>'[1]24.02.20_Inlet'!E291</f>
        <v>0.63282407407407404</v>
      </c>
      <c r="F310" s="58" t="s">
        <v>1</v>
      </c>
      <c r="G310" s="60">
        <v>2.6404229499420004E-3</v>
      </c>
      <c r="H310" s="61">
        <v>0.27049999999999996</v>
      </c>
      <c r="I310" s="62">
        <f t="shared" si="8"/>
        <v>7.1423440795931098E-4</v>
      </c>
      <c r="J310" s="79">
        <v>1.8061033282769695E-7</v>
      </c>
      <c r="K310" s="80">
        <v>0.42499999999999999</v>
      </c>
      <c r="L310" s="79">
        <f t="shared" si="9"/>
        <v>7.6759391451771198E-8</v>
      </c>
      <c r="M310" s="81"/>
    </row>
    <row r="311" spans="2:13">
      <c r="B311" s="58">
        <v>281</v>
      </c>
      <c r="C311" s="216">
        <f>'[1]24.02.20_Inlet'!D292</f>
        <v>45342</v>
      </c>
      <c r="D311" s="216"/>
      <c r="E311" s="59">
        <f>'[1]24.02.20_Inlet'!E292</f>
        <v>0.63351851851851848</v>
      </c>
      <c r="F311" s="58" t="s">
        <v>1</v>
      </c>
      <c r="G311" s="60">
        <v>2.6570946729722491E-3</v>
      </c>
      <c r="H311" s="61">
        <v>0.26949999999999996</v>
      </c>
      <c r="I311" s="62">
        <f t="shared" si="8"/>
        <v>7.1608701436602108E-4</v>
      </c>
      <c r="J311" s="79">
        <v>1.9125903453198886E-7</v>
      </c>
      <c r="K311" s="80">
        <v>0.42499999999999999</v>
      </c>
      <c r="L311" s="79">
        <f t="shared" si="9"/>
        <v>8.1285089676095261E-8</v>
      </c>
      <c r="M311" s="81"/>
    </row>
    <row r="312" spans="2:13">
      <c r="B312" s="58">
        <v>282</v>
      </c>
      <c r="C312" s="216">
        <f>'[1]24.02.20_Inlet'!D293</f>
        <v>45342</v>
      </c>
      <c r="D312" s="216"/>
      <c r="E312" s="59">
        <f>'[1]24.02.20_Inlet'!E293</f>
        <v>0.63421296296296292</v>
      </c>
      <c r="F312" s="58" t="s">
        <v>1</v>
      </c>
      <c r="G312" s="60">
        <v>2.6482127241902382E-3</v>
      </c>
      <c r="H312" s="61">
        <v>0.27099999999999996</v>
      </c>
      <c r="I312" s="62">
        <f t="shared" si="8"/>
        <v>7.1766564825555441E-4</v>
      </c>
      <c r="J312" s="79">
        <v>1.8471669492281611E-7</v>
      </c>
      <c r="K312" s="80">
        <v>0.39833333333333332</v>
      </c>
      <c r="L312" s="79">
        <f t="shared" si="9"/>
        <v>7.3578816810921743E-8</v>
      </c>
      <c r="M312" s="81"/>
    </row>
    <row r="313" spans="2:13">
      <c r="B313" s="58">
        <v>283</v>
      </c>
      <c r="C313" s="216">
        <f>'[1]24.02.20_Inlet'!D294</f>
        <v>45342</v>
      </c>
      <c r="D313" s="216"/>
      <c r="E313" s="59">
        <f>'[1]24.02.20_Inlet'!E294</f>
        <v>0.63490740740740736</v>
      </c>
      <c r="F313" s="58" t="s">
        <v>1</v>
      </c>
      <c r="G313" s="60">
        <v>2.650193628981886E-3</v>
      </c>
      <c r="H313" s="61">
        <v>0.2702</v>
      </c>
      <c r="I313" s="62">
        <f t="shared" si="8"/>
        <v>7.1608231855090554E-4</v>
      </c>
      <c r="J313" s="79">
        <v>1.8860355135183369E-7</v>
      </c>
      <c r="K313" s="80">
        <v>0.3716666666666667</v>
      </c>
      <c r="L313" s="79">
        <f t="shared" si="9"/>
        <v>7.0097653252431523E-8</v>
      </c>
      <c r="M313" s="81"/>
    </row>
    <row r="314" spans="2:13">
      <c r="B314" s="58">
        <v>284</v>
      </c>
      <c r="C314" s="216">
        <f>'[1]24.02.20_Inlet'!D295</f>
        <v>45342</v>
      </c>
      <c r="D314" s="216"/>
      <c r="E314" s="59">
        <f>'[1]24.02.20_Inlet'!E295</f>
        <v>0.63560185185185181</v>
      </c>
      <c r="F314" s="58" t="s">
        <v>1</v>
      </c>
      <c r="G314" s="60">
        <v>2.6631712322655481E-3</v>
      </c>
      <c r="H314" s="61">
        <v>0.27039999999999997</v>
      </c>
      <c r="I314" s="62">
        <f t="shared" si="8"/>
        <v>7.2012150120460419E-4</v>
      </c>
      <c r="J314" s="79">
        <v>1.9200321227804047E-7</v>
      </c>
      <c r="K314" s="80">
        <v>0.3716666666666667</v>
      </c>
      <c r="L314" s="79">
        <f t="shared" si="9"/>
        <v>7.136119389667171E-8</v>
      </c>
      <c r="M314" s="81"/>
    </row>
    <row r="315" spans="2:13">
      <c r="B315" s="58">
        <v>285</v>
      </c>
      <c r="C315" s="216">
        <f>'[1]24.02.20_Inlet'!D296</f>
        <v>45342</v>
      </c>
      <c r="D315" s="216"/>
      <c r="E315" s="59">
        <f>'[1]24.02.20_Inlet'!E296</f>
        <v>0.63629629629629625</v>
      </c>
      <c r="F315" s="58" t="s">
        <v>1</v>
      </c>
      <c r="G315" s="60">
        <v>2.6539627018827517E-3</v>
      </c>
      <c r="H315" s="61">
        <v>0.2631</v>
      </c>
      <c r="I315" s="62">
        <f t="shared" si="8"/>
        <v>6.9825758686535198E-4</v>
      </c>
      <c r="J315" s="79">
        <v>2.0778085125368077E-7</v>
      </c>
      <c r="K315" s="80">
        <v>0.41333333333333333</v>
      </c>
      <c r="L315" s="79">
        <f t="shared" si="9"/>
        <v>8.5882751851521387E-8</v>
      </c>
      <c r="M315" s="81"/>
    </row>
    <row r="316" spans="2:13">
      <c r="B316" s="58">
        <v>286</v>
      </c>
      <c r="C316" s="216">
        <f>'[1]24.02.20_Inlet'!D297</f>
        <v>45342</v>
      </c>
      <c r="D316" s="216"/>
      <c r="E316" s="59">
        <f>'[1]24.02.20_Inlet'!E297</f>
        <v>0.63699074074074069</v>
      </c>
      <c r="F316" s="58" t="s">
        <v>1</v>
      </c>
      <c r="G316" s="60">
        <v>2.6685089676095294E-3</v>
      </c>
      <c r="H316" s="61">
        <v>0.26319999999999999</v>
      </c>
      <c r="I316" s="62">
        <f t="shared" si="8"/>
        <v>7.0235156027482809E-4</v>
      </c>
      <c r="J316" s="79">
        <v>1.8528419737663959E-7</v>
      </c>
      <c r="K316" s="80">
        <v>0.33</v>
      </c>
      <c r="L316" s="79">
        <f t="shared" si="9"/>
        <v>6.1143785134291061E-8</v>
      </c>
      <c r="M316" s="81"/>
    </row>
    <row r="317" spans="2:13">
      <c r="B317" s="58">
        <v>287</v>
      </c>
      <c r="C317" s="216">
        <f>'[1]24.02.20_Inlet'!D298</f>
        <v>45342</v>
      </c>
      <c r="D317" s="216"/>
      <c r="E317" s="59">
        <f>'[1]24.02.20_Inlet'!E298</f>
        <v>0.63768518518518513</v>
      </c>
      <c r="F317" s="58" t="s">
        <v>1</v>
      </c>
      <c r="G317" s="60">
        <v>2.6552476130989556E-3</v>
      </c>
      <c r="H317" s="61">
        <v>0.26319999999999999</v>
      </c>
      <c r="I317" s="62">
        <f t="shared" si="8"/>
        <v>6.9886117176764509E-4</v>
      </c>
      <c r="J317" s="79">
        <v>1.6993486213973409E-7</v>
      </c>
      <c r="K317" s="80">
        <v>0.33</v>
      </c>
      <c r="L317" s="79">
        <f t="shared" si="9"/>
        <v>5.6078504506112254E-8</v>
      </c>
      <c r="M317" s="81"/>
    </row>
    <row r="318" spans="2:13">
      <c r="B318" s="58">
        <v>288</v>
      </c>
      <c r="C318" s="216">
        <f>'[1]24.02.20_Inlet'!D299</f>
        <v>45342</v>
      </c>
      <c r="D318" s="216"/>
      <c r="E318" s="59">
        <f>'[1]24.02.20_Inlet'!E299</f>
        <v>0.63837962962962957</v>
      </c>
      <c r="F318" s="58" t="s">
        <v>1</v>
      </c>
      <c r="G318" s="60">
        <v>2.6587971803337194E-3</v>
      </c>
      <c r="H318" s="61">
        <v>0.26329999999999998</v>
      </c>
      <c r="I318" s="62">
        <f t="shared" si="8"/>
        <v>7.000612975818683E-4</v>
      </c>
      <c r="J318" s="79">
        <v>2.0360488980101724E-7</v>
      </c>
      <c r="K318" s="80">
        <v>0.35833333333333334</v>
      </c>
      <c r="L318" s="79">
        <f t="shared" si="9"/>
        <v>7.2958418845364509E-8</v>
      </c>
      <c r="M318" s="81"/>
    </row>
    <row r="319" spans="2:13">
      <c r="B319" s="58">
        <v>289</v>
      </c>
      <c r="C319" s="216">
        <f>'[1]24.02.20_Inlet'!D300</f>
        <v>45342</v>
      </c>
      <c r="D319" s="216"/>
      <c r="E319" s="59">
        <f>'[1]24.02.20_Inlet'!E300</f>
        <v>0.63907407407407413</v>
      </c>
      <c r="F319" s="58" t="s">
        <v>1</v>
      </c>
      <c r="G319" s="60">
        <v>2.6599161238511646E-3</v>
      </c>
      <c r="H319" s="61">
        <v>0.26329999999999998</v>
      </c>
      <c r="I319" s="62">
        <f t="shared" si="8"/>
        <v>7.0035591541001163E-4</v>
      </c>
      <c r="J319" s="79">
        <v>2.1216561077897738E-7</v>
      </c>
      <c r="K319" s="80">
        <v>0.33</v>
      </c>
      <c r="L319" s="79">
        <f t="shared" si="9"/>
        <v>7.0014651557062533E-8</v>
      </c>
      <c r="M319" s="81"/>
    </row>
    <row r="320" spans="2:13">
      <c r="B320" s="58">
        <v>290</v>
      </c>
      <c r="C320" s="216">
        <f>'[1]24.02.20_Inlet'!D301</f>
        <v>45342</v>
      </c>
      <c r="D320" s="216"/>
      <c r="E320" s="59">
        <f>'[1]24.02.20_Inlet'!E301</f>
        <v>0.63976851851851857</v>
      </c>
      <c r="F320" s="58" t="s">
        <v>1</v>
      </c>
      <c r="G320" s="60">
        <v>2.6690550548764164E-3</v>
      </c>
      <c r="H320" s="61">
        <v>0.2636</v>
      </c>
      <c r="I320" s="62">
        <f t="shared" si="8"/>
        <v>7.0356291246542334E-4</v>
      </c>
      <c r="J320" s="79">
        <v>2.2233782457392701E-7</v>
      </c>
      <c r="K320" s="80">
        <v>0.33</v>
      </c>
      <c r="L320" s="79">
        <f t="shared" si="9"/>
        <v>7.3371482109395924E-8</v>
      </c>
      <c r="M320" s="81"/>
    </row>
    <row r="321" spans="2:13">
      <c r="B321" s="58">
        <v>291</v>
      </c>
      <c r="C321" s="216">
        <f>'[1]24.02.20_Inlet'!D302</f>
        <v>45342</v>
      </c>
      <c r="D321" s="216"/>
      <c r="E321" s="59">
        <f>'[1]24.02.20_Inlet'!E302</f>
        <v>0.64046296296296301</v>
      </c>
      <c r="F321" s="58" t="s">
        <v>1</v>
      </c>
      <c r="G321" s="60">
        <v>2.6628500044614972E-3</v>
      </c>
      <c r="H321" s="61">
        <v>0.26329999999999998</v>
      </c>
      <c r="I321" s="62">
        <f t="shared" si="8"/>
        <v>7.0112840617471211E-4</v>
      </c>
      <c r="J321" s="79">
        <v>2.2534130454180422E-7</v>
      </c>
      <c r="K321" s="80">
        <v>0.35833333333333334</v>
      </c>
      <c r="L321" s="79">
        <f t="shared" si="9"/>
        <v>8.0747300794146518E-8</v>
      </c>
      <c r="M321" s="81"/>
    </row>
    <row r="322" spans="2:13">
      <c r="B322" s="58">
        <v>292</v>
      </c>
      <c r="C322" s="216">
        <f>'[1]24.02.20_Inlet'!D303</f>
        <v>45342</v>
      </c>
      <c r="D322" s="216"/>
      <c r="E322" s="59">
        <f>'[1]24.02.20_Inlet'!E303</f>
        <v>0.64115740740740745</v>
      </c>
      <c r="F322" s="58" t="s">
        <v>1</v>
      </c>
      <c r="G322" s="60">
        <v>2.6621165343089143E-3</v>
      </c>
      <c r="H322" s="61">
        <v>0.26329999999999998</v>
      </c>
      <c r="I322" s="62">
        <f t="shared" si="8"/>
        <v>7.0093528348353707E-4</v>
      </c>
      <c r="J322" s="79">
        <v>2.4555188721334879E-7</v>
      </c>
      <c r="K322" s="80">
        <v>0.35833333333333334</v>
      </c>
      <c r="L322" s="79">
        <f t="shared" si="9"/>
        <v>8.798942625144998E-8</v>
      </c>
      <c r="M322" s="81"/>
    </row>
    <row r="323" spans="2:13">
      <c r="B323" s="58">
        <v>293</v>
      </c>
      <c r="C323" s="216">
        <f>'[1]24.02.20_Inlet'!D304</f>
        <v>45342</v>
      </c>
      <c r="D323" s="216"/>
      <c r="E323" s="59">
        <f>'[1]24.02.20_Inlet'!E304</f>
        <v>0.6418518518518519</v>
      </c>
      <c r="F323" s="58" t="s">
        <v>1</v>
      </c>
      <c r="G323" s="60">
        <v>2.6600874453466582E-3</v>
      </c>
      <c r="H323" s="61">
        <v>0.26329999999999998</v>
      </c>
      <c r="I323" s="62">
        <f t="shared" si="8"/>
        <v>7.0040102435977507E-4</v>
      </c>
      <c r="J323" s="79">
        <v>2.7055411796198803E-7</v>
      </c>
      <c r="K323" s="80">
        <v>0.38500000000000001</v>
      </c>
      <c r="L323" s="79">
        <f t="shared" si="9"/>
        <v>1.041633354153654E-7</v>
      </c>
      <c r="M323" s="81"/>
    </row>
    <row r="324" spans="2:13">
      <c r="B324" s="58">
        <v>294</v>
      </c>
      <c r="C324" s="216">
        <f>'[1]24.02.20_Inlet'!D305</f>
        <v>45342</v>
      </c>
      <c r="D324" s="216"/>
      <c r="E324" s="59">
        <f>'[1]24.02.20_Inlet'!E305</f>
        <v>0.64254629629629634</v>
      </c>
      <c r="F324" s="58" t="s">
        <v>1</v>
      </c>
      <c r="G324" s="60">
        <v>2.6721441955920408E-3</v>
      </c>
      <c r="H324" s="61">
        <v>0.2641</v>
      </c>
      <c r="I324" s="62">
        <f t="shared" si="8"/>
        <v>7.0571328205585801E-4</v>
      </c>
      <c r="J324" s="79">
        <v>2.6521638261800656E-7</v>
      </c>
      <c r="K324" s="80">
        <v>0.38500000000000001</v>
      </c>
      <c r="L324" s="79">
        <f t="shared" si="9"/>
        <v>1.0210830730793253E-7</v>
      </c>
      <c r="M324" s="81"/>
    </row>
    <row r="325" spans="2:13">
      <c r="B325" s="58">
        <v>295</v>
      </c>
      <c r="C325" s="216">
        <f>'[1]24.02.20_Inlet'!D306</f>
        <v>45342</v>
      </c>
      <c r="D325" s="216"/>
      <c r="E325" s="59">
        <f>'[1]24.02.20_Inlet'!E306</f>
        <v>0.64324074074074078</v>
      </c>
      <c r="F325" s="58" t="s">
        <v>1</v>
      </c>
      <c r="G325" s="60">
        <v>2.6680057107165162E-3</v>
      </c>
      <c r="H325" s="61">
        <v>0.26319999999999999</v>
      </c>
      <c r="I325" s="62">
        <f t="shared" si="8"/>
        <v>7.0221910306058699E-4</v>
      </c>
      <c r="J325" s="79">
        <v>2.4328187739805479E-7</v>
      </c>
      <c r="K325" s="80">
        <v>0.38500000000000001</v>
      </c>
      <c r="L325" s="79">
        <f t="shared" si="9"/>
        <v>9.36635227982511E-8</v>
      </c>
      <c r="M325" s="81"/>
    </row>
    <row r="326" spans="2:13">
      <c r="B326" s="58">
        <v>296</v>
      </c>
      <c r="C326" s="216">
        <f>'[1]24.02.20_Inlet'!D307</f>
        <v>45342</v>
      </c>
      <c r="D326" s="216"/>
      <c r="E326" s="59">
        <f>'[1]24.02.20_Inlet'!E307</f>
        <v>0.64393518518518522</v>
      </c>
      <c r="F326" s="58" t="s">
        <v>1</v>
      </c>
      <c r="G326" s="60">
        <v>2.6686909966984916E-3</v>
      </c>
      <c r="H326" s="61">
        <v>0.26329999999999998</v>
      </c>
      <c r="I326" s="62">
        <f t="shared" si="8"/>
        <v>7.0266633943071282E-4</v>
      </c>
      <c r="J326" s="79">
        <v>2.6365842776835902E-7</v>
      </c>
      <c r="K326" s="80">
        <v>0.30333333333333334</v>
      </c>
      <c r="L326" s="79">
        <f t="shared" si="9"/>
        <v>7.9976389756402244E-8</v>
      </c>
      <c r="M326" s="81"/>
    </row>
    <row r="327" spans="2:13">
      <c r="B327" s="58">
        <v>297</v>
      </c>
      <c r="C327" s="216">
        <f>'[1]24.02.20_Inlet'!D308</f>
        <v>45342</v>
      </c>
      <c r="D327" s="216"/>
      <c r="E327" s="59">
        <f>'[1]24.02.20_Inlet'!E308</f>
        <v>0.64462962962962966</v>
      </c>
      <c r="F327" s="58" t="s">
        <v>1</v>
      </c>
      <c r="G327" s="60">
        <v>2.6725564379405727E-3</v>
      </c>
      <c r="H327" s="61">
        <v>0.26329999999999998</v>
      </c>
      <c r="I327" s="62">
        <f t="shared" si="8"/>
        <v>7.0368411010975269E-4</v>
      </c>
      <c r="J327" s="79">
        <v>2.201909520835192E-7</v>
      </c>
      <c r="K327" s="80">
        <v>0.33</v>
      </c>
      <c r="L327" s="79">
        <f t="shared" si="9"/>
        <v>7.2663014187561342E-8</v>
      </c>
      <c r="M327" s="81"/>
    </row>
    <row r="328" spans="2:13">
      <c r="B328" s="58">
        <v>298</v>
      </c>
      <c r="C328" s="216">
        <f>'[1]24.02.20_Inlet'!D309</f>
        <v>45342</v>
      </c>
      <c r="D328" s="216"/>
      <c r="E328" s="59">
        <f>'[1]24.02.20_Inlet'!E309</f>
        <v>0.64532407407407411</v>
      </c>
      <c r="F328" s="58" t="s">
        <v>1</v>
      </c>
      <c r="G328" s="60">
        <v>2.6736914428482196E-3</v>
      </c>
      <c r="H328" s="61">
        <v>0.26430000000000003</v>
      </c>
      <c r="I328" s="62">
        <f t="shared" si="8"/>
        <v>7.0665664834478449E-4</v>
      </c>
      <c r="J328" s="79">
        <v>2.4888194878201122E-7</v>
      </c>
      <c r="K328" s="80">
        <v>0.35833333333333334</v>
      </c>
      <c r="L328" s="79">
        <f t="shared" si="9"/>
        <v>8.9182698313554023E-8</v>
      </c>
      <c r="M328" s="81"/>
    </row>
    <row r="329" spans="2:13">
      <c r="B329" s="58">
        <v>299</v>
      </c>
      <c r="C329" s="216">
        <f>'[1]24.02.20_Inlet'!D310</f>
        <v>45342</v>
      </c>
      <c r="D329" s="216"/>
      <c r="E329" s="59">
        <f>'[1]24.02.20_Inlet'!E310</f>
        <v>0.64601851851851855</v>
      </c>
      <c r="F329" s="58" t="s">
        <v>1</v>
      </c>
      <c r="G329" s="60">
        <v>2.6634228607120545E-3</v>
      </c>
      <c r="H329" s="61">
        <v>0.26429999999999998</v>
      </c>
      <c r="I329" s="62">
        <f t="shared" si="8"/>
        <v>7.0394266208619592E-4</v>
      </c>
      <c r="J329" s="79">
        <v>2.5643615597394481E-7</v>
      </c>
      <c r="K329" s="80">
        <v>0.35833333333333334</v>
      </c>
      <c r="L329" s="79">
        <f t="shared" si="9"/>
        <v>9.1889622557330225E-8</v>
      </c>
      <c r="M329" s="81"/>
    </row>
    <row r="330" spans="2:13">
      <c r="B330" s="58">
        <v>300</v>
      </c>
      <c r="C330" s="216">
        <f>'[1]24.02.20_Inlet'!D311</f>
        <v>45342</v>
      </c>
      <c r="D330" s="216"/>
      <c r="E330" s="59">
        <f>'[1]24.02.20_Inlet'!E311</f>
        <v>0.64671296296296299</v>
      </c>
      <c r="F330" s="58" t="s">
        <v>1</v>
      </c>
      <c r="G330" s="60">
        <v>2.6722566253234588E-3</v>
      </c>
      <c r="H330" s="61">
        <v>0.26340000000000002</v>
      </c>
      <c r="I330" s="62">
        <f t="shared" si="8"/>
        <v>7.0387239511019914E-4</v>
      </c>
      <c r="J330" s="79">
        <v>2.5643615597394481E-7</v>
      </c>
      <c r="K330" s="80">
        <v>0.35833333333333334</v>
      </c>
      <c r="L330" s="79">
        <f t="shared" si="9"/>
        <v>9.1889622557330225E-8</v>
      </c>
      <c r="M330" s="81"/>
    </row>
    <row r="331" spans="2:13">
      <c r="B331" s="58">
        <v>301</v>
      </c>
      <c r="C331" s="216">
        <f>'[1]24.02.20_Inlet'!D312</f>
        <v>45342</v>
      </c>
      <c r="D331" s="216"/>
      <c r="E331" s="59">
        <f>'[1]24.02.20_Inlet'!E312</f>
        <v>0.64740740740740743</v>
      </c>
      <c r="F331" s="58" t="s">
        <v>1</v>
      </c>
      <c r="G331" s="60">
        <v>2.6599857232087088E-3</v>
      </c>
      <c r="H331" s="61">
        <v>0.26330000000000003</v>
      </c>
      <c r="I331" s="62">
        <f t="shared" si="8"/>
        <v>7.0037424092085306E-4</v>
      </c>
      <c r="J331" s="79">
        <v>2.5458909610065135E-7</v>
      </c>
      <c r="K331" s="80">
        <v>0.35833333333333334</v>
      </c>
      <c r="L331" s="79">
        <f t="shared" si="9"/>
        <v>9.1227759436066736E-8</v>
      </c>
      <c r="M331" s="81"/>
    </row>
    <row r="332" spans="2:13">
      <c r="B332" s="58">
        <v>302</v>
      </c>
      <c r="C332" s="216">
        <f>'[1]24.02.20_Inlet'!D313</f>
        <v>45342</v>
      </c>
      <c r="D332" s="216"/>
      <c r="E332" s="59">
        <f>'[1]24.02.20_Inlet'!E313</f>
        <v>0.64810185185185187</v>
      </c>
      <c r="F332" s="58" t="s">
        <v>1</v>
      </c>
      <c r="G332" s="60">
        <v>2.6656821629338803E-3</v>
      </c>
      <c r="H332" s="61">
        <v>0.2641</v>
      </c>
      <c r="I332" s="62">
        <f t="shared" si="8"/>
        <v>7.0400665923083775E-4</v>
      </c>
      <c r="J332" s="79">
        <v>2.4220576425448378E-7</v>
      </c>
      <c r="K332" s="80">
        <v>0.35833333333333334</v>
      </c>
      <c r="L332" s="79">
        <f t="shared" si="9"/>
        <v>8.6790398857856691E-8</v>
      </c>
      <c r="M332" s="81"/>
    </row>
    <row r="333" spans="2:13">
      <c r="B333" s="58">
        <v>303</v>
      </c>
      <c r="C333" s="216">
        <f>'[1]24.02.20_Inlet'!D314</f>
        <v>45342</v>
      </c>
      <c r="D333" s="216"/>
      <c r="E333" s="59">
        <f>'[1]24.02.20_Inlet'!E314</f>
        <v>0.64879629629629632</v>
      </c>
      <c r="F333" s="58" t="s">
        <v>1</v>
      </c>
      <c r="G333" s="60">
        <v>2.6580422949941999E-3</v>
      </c>
      <c r="H333" s="61">
        <v>0.26340000000000002</v>
      </c>
      <c r="I333" s="62">
        <f t="shared" si="8"/>
        <v>7.0012834050147234E-4</v>
      </c>
      <c r="J333" s="79">
        <v>2.3517087534576603E-7</v>
      </c>
      <c r="K333" s="80">
        <v>0.35833333333333334</v>
      </c>
      <c r="L333" s="79">
        <f t="shared" si="9"/>
        <v>8.426956366556616E-8</v>
      </c>
      <c r="M333" s="81"/>
    </row>
    <row r="334" spans="2:13">
      <c r="B334" s="58">
        <v>304</v>
      </c>
      <c r="C334" s="216">
        <f>'[1]24.02.20_Inlet'!D315</f>
        <v>45342</v>
      </c>
      <c r="D334" s="216"/>
      <c r="E334" s="59">
        <f>'[1]24.02.20_Inlet'!E315</f>
        <v>0.64949074074074076</v>
      </c>
      <c r="F334" s="58" t="s">
        <v>1</v>
      </c>
      <c r="G334" s="60">
        <v>2.6643062371731951E-3</v>
      </c>
      <c r="H334" s="61">
        <v>0.26340000000000002</v>
      </c>
      <c r="I334" s="62">
        <f t="shared" si="8"/>
        <v>7.0177826287141963E-4</v>
      </c>
      <c r="J334" s="79">
        <v>2.1688765949852771E-7</v>
      </c>
      <c r="K334" s="80">
        <v>0.35833333333333334</v>
      </c>
      <c r="L334" s="79">
        <f t="shared" si="9"/>
        <v>7.7718077986972435E-8</v>
      </c>
      <c r="M334" s="81"/>
    </row>
    <row r="335" spans="2:13">
      <c r="B335" s="58">
        <v>305</v>
      </c>
      <c r="C335" s="216">
        <f>'[1]24.02.20_Inlet'!D316</f>
        <v>45342</v>
      </c>
      <c r="D335" s="216"/>
      <c r="E335" s="59">
        <f>'[1]24.02.20_Inlet'!E316</f>
        <v>0.6501851851851852</v>
      </c>
      <c r="F335" s="58" t="s">
        <v>1</v>
      </c>
      <c r="G335" s="60">
        <v>2.6601784598911391E-3</v>
      </c>
      <c r="H335" s="61">
        <v>0.26500000000000001</v>
      </c>
      <c r="I335" s="62">
        <f t="shared" si="8"/>
        <v>7.0494729187115185E-4</v>
      </c>
      <c r="J335" s="79">
        <v>2.1297938788257338E-7</v>
      </c>
      <c r="K335" s="80">
        <v>0.38500000000000001</v>
      </c>
      <c r="L335" s="79">
        <f t="shared" si="9"/>
        <v>8.1997064334790749E-8</v>
      </c>
      <c r="M335" s="81"/>
    </row>
    <row r="336" spans="2:13">
      <c r="B336" s="58">
        <v>306</v>
      </c>
      <c r="C336" s="216">
        <f>'[1]24.02.20_Inlet'!D317</f>
        <v>45342</v>
      </c>
      <c r="D336" s="216"/>
      <c r="E336" s="59">
        <f>'[1]24.02.20_Inlet'!E317</f>
        <v>0.65087962962962964</v>
      </c>
      <c r="F336" s="58" t="s">
        <v>1</v>
      </c>
      <c r="G336" s="60">
        <v>2.6555902560899437E-3</v>
      </c>
      <c r="H336" s="61">
        <v>0.26430000000000003</v>
      </c>
      <c r="I336" s="62">
        <f t="shared" si="8"/>
        <v>7.0187250468457221E-4</v>
      </c>
      <c r="J336" s="79">
        <v>2.1013116801998751E-7</v>
      </c>
      <c r="K336" s="80">
        <v>0.35833333333333334</v>
      </c>
      <c r="L336" s="79">
        <f t="shared" si="9"/>
        <v>7.5297001873828854E-8</v>
      </c>
      <c r="M336" s="81"/>
    </row>
    <row r="337" spans="2:13">
      <c r="B337" s="58">
        <v>307</v>
      </c>
      <c r="C337" s="216">
        <f>'[1]24.02.20_Inlet'!D318</f>
        <v>45342</v>
      </c>
      <c r="D337" s="216"/>
      <c r="E337" s="59">
        <f>'[1]24.02.20_Inlet'!E318</f>
        <v>0.65157407407407408</v>
      </c>
      <c r="F337" s="58" t="s">
        <v>1</v>
      </c>
      <c r="G337" s="60">
        <v>2.652195948960471E-3</v>
      </c>
      <c r="H337" s="61">
        <v>0.26400000000000001</v>
      </c>
      <c r="I337" s="62">
        <f t="shared" si="8"/>
        <v>7.001797305255644E-4</v>
      </c>
      <c r="J337" s="79">
        <v>2.0206835013830638E-7</v>
      </c>
      <c r="K337" s="80">
        <v>0.35833333333333334</v>
      </c>
      <c r="L337" s="79">
        <f t="shared" si="9"/>
        <v>7.2407825466226452E-8</v>
      </c>
      <c r="M337" s="81"/>
    </row>
    <row r="338" spans="2:13">
      <c r="B338" s="58">
        <v>308</v>
      </c>
      <c r="C338" s="216">
        <f>'[1]24.02.20_Inlet'!D319</f>
        <v>45342</v>
      </c>
      <c r="D338" s="216"/>
      <c r="E338" s="59">
        <f>'[1]24.02.20_Inlet'!E319</f>
        <v>0.65226851851851853</v>
      </c>
      <c r="F338" s="58" t="s">
        <v>1</v>
      </c>
      <c r="G338" s="60">
        <v>2.6414508789149639E-3</v>
      </c>
      <c r="H338" s="61">
        <v>0.26429999999999998</v>
      </c>
      <c r="I338" s="62">
        <f t="shared" si="8"/>
        <v>6.9813546729722491E-4</v>
      </c>
      <c r="J338" s="79">
        <v>2.1000267689836708E-7</v>
      </c>
      <c r="K338" s="80">
        <v>0.35833333333333334</v>
      </c>
      <c r="L338" s="79">
        <f t="shared" si="9"/>
        <v>7.5250959221914877E-8</v>
      </c>
      <c r="M338" s="81"/>
    </row>
    <row r="339" spans="2:13">
      <c r="B339" s="58">
        <v>309</v>
      </c>
      <c r="C339" s="216">
        <f>'[1]24.02.20_Inlet'!D320</f>
        <v>45342</v>
      </c>
      <c r="D339" s="216"/>
      <c r="E339" s="59">
        <f>'[1]24.02.20_Inlet'!E320</f>
        <v>0.65296296296296297</v>
      </c>
      <c r="F339" s="58" t="s">
        <v>1</v>
      </c>
      <c r="G339" s="60">
        <v>2.6523672704559646E-3</v>
      </c>
      <c r="H339" s="61">
        <v>0.2651</v>
      </c>
      <c r="I339" s="62">
        <f t="shared" si="8"/>
        <v>7.0314256339787623E-4</v>
      </c>
      <c r="J339" s="79">
        <v>2.1639511019898276E-7</v>
      </c>
      <c r="K339" s="80">
        <v>0.36499999999999999</v>
      </c>
      <c r="L339" s="79">
        <f t="shared" si="9"/>
        <v>7.89842152226287E-8</v>
      </c>
      <c r="M339" s="81"/>
    </row>
    <row r="340" spans="2:13">
      <c r="B340" s="58">
        <v>310</v>
      </c>
      <c r="C340" s="216">
        <f>'[1]24.02.20_Inlet'!D321</f>
        <v>45342</v>
      </c>
      <c r="D340" s="216"/>
      <c r="E340" s="59">
        <f>'[1]24.02.20_Inlet'!E321</f>
        <v>0.65365740740740741</v>
      </c>
      <c r="F340" s="58" t="s">
        <v>1</v>
      </c>
      <c r="G340" s="60">
        <v>2.6555527795128048E-3</v>
      </c>
      <c r="H340" s="61">
        <v>0.26369999999999999</v>
      </c>
      <c r="I340" s="62">
        <f t="shared" si="8"/>
        <v>7.0026926795752661E-4</v>
      </c>
      <c r="J340" s="79">
        <v>2.3226376371910409E-7</v>
      </c>
      <c r="K340" s="80">
        <v>0.33666666666666667</v>
      </c>
      <c r="L340" s="79">
        <f t="shared" si="9"/>
        <v>7.8195467118765037E-8</v>
      </c>
      <c r="M340" s="81"/>
    </row>
    <row r="341" spans="2:13">
      <c r="B341" s="58">
        <v>311</v>
      </c>
      <c r="C341" s="216">
        <f>'[1]24.02.20_Inlet'!D322</f>
        <v>45342</v>
      </c>
      <c r="D341" s="216"/>
      <c r="E341" s="59">
        <f>'[1]24.02.20_Inlet'!E322</f>
        <v>0.65435185185185185</v>
      </c>
      <c r="F341" s="58" t="s">
        <v>1</v>
      </c>
      <c r="G341" s="60">
        <v>2.654851432140626E-3</v>
      </c>
      <c r="H341" s="61">
        <v>0.26319999999999999</v>
      </c>
      <c r="I341" s="62">
        <f t="shared" si="8"/>
        <v>6.9875689693941275E-4</v>
      </c>
      <c r="J341" s="79">
        <v>2.1430712947265103E-7</v>
      </c>
      <c r="K341" s="80">
        <v>0.33666666666666667</v>
      </c>
      <c r="L341" s="79">
        <f t="shared" si="9"/>
        <v>7.2150066922459188E-8</v>
      </c>
      <c r="M341" s="81"/>
    </row>
    <row r="342" spans="2:13">
      <c r="B342" s="58">
        <v>312</v>
      </c>
      <c r="C342" s="216">
        <f>'[1]24.02.20_Inlet'!D323</f>
        <v>45342</v>
      </c>
      <c r="D342" s="216"/>
      <c r="E342" s="59">
        <f>'[1]24.02.20_Inlet'!E323</f>
        <v>0.65504629629629629</v>
      </c>
      <c r="F342" s="58" t="s">
        <v>1</v>
      </c>
      <c r="G342" s="60">
        <v>0</v>
      </c>
      <c r="H342" s="61">
        <v>0.26329999999999998</v>
      </c>
      <c r="I342" s="62">
        <f t="shared" si="8"/>
        <v>0</v>
      </c>
      <c r="J342" s="79">
        <v>2.2415276166681537E-7</v>
      </c>
      <c r="K342" s="80">
        <v>0.33666666666666667</v>
      </c>
      <c r="L342" s="79">
        <f t="shared" si="9"/>
        <v>7.5464763094494514E-8</v>
      </c>
      <c r="M342" s="81"/>
    </row>
    <row r="343" spans="2:13">
      <c r="B343" s="58">
        <v>313</v>
      </c>
      <c r="C343" s="216">
        <f>'[1]24.02.20_Inlet'!D324</f>
        <v>45342</v>
      </c>
      <c r="D343" s="216"/>
      <c r="E343" s="59">
        <f>'[1]24.02.20_Inlet'!E324</f>
        <v>0.65574074074074074</v>
      </c>
      <c r="F343" s="58" t="s">
        <v>1</v>
      </c>
      <c r="G343" s="60">
        <v>2.6538556259480682E-3</v>
      </c>
      <c r="H343" s="61">
        <v>0.26329999999999998</v>
      </c>
      <c r="I343" s="62">
        <f t="shared" si="8"/>
        <v>6.987601863121263E-4</v>
      </c>
      <c r="J343" s="79">
        <v>2.1793700365842776E-7</v>
      </c>
      <c r="K343" s="80">
        <v>0.33666666666666667</v>
      </c>
      <c r="L343" s="79">
        <f t="shared" si="9"/>
        <v>7.3372124565004013E-8</v>
      </c>
      <c r="M343" s="81"/>
    </row>
    <row r="344" spans="2:13">
      <c r="B344" s="58">
        <v>314</v>
      </c>
      <c r="C344" s="216">
        <f>'[1]24.02.20_Inlet'!D325</f>
        <v>45342</v>
      </c>
      <c r="D344" s="216"/>
      <c r="E344" s="59">
        <f>'[1]24.02.20_Inlet'!E325</f>
        <v>0.65643518518518518</v>
      </c>
      <c r="F344" s="58" t="s">
        <v>1</v>
      </c>
      <c r="G344" s="60">
        <v>2.647372178102971E-3</v>
      </c>
      <c r="H344" s="61">
        <v>0.2641</v>
      </c>
      <c r="I344" s="62">
        <f t="shared" si="8"/>
        <v>6.9917099223699465E-4</v>
      </c>
      <c r="J344" s="79">
        <v>2.0515213705719641E-7</v>
      </c>
      <c r="K344" s="80">
        <v>0.31166666666666665</v>
      </c>
      <c r="L344" s="79">
        <f t="shared" si="9"/>
        <v>6.3939082716159548E-8</v>
      </c>
      <c r="M344" s="81"/>
    </row>
    <row r="345" spans="2:13">
      <c r="B345" s="58">
        <v>315</v>
      </c>
      <c r="C345" s="216">
        <f>'[1]24.02.20_Inlet'!D326</f>
        <v>45342</v>
      </c>
      <c r="D345" s="216"/>
      <c r="E345" s="59">
        <f>'[1]24.02.20_Inlet'!E326</f>
        <v>0.65712962962962962</v>
      </c>
      <c r="F345" s="58" t="s">
        <v>1</v>
      </c>
      <c r="G345" s="60">
        <v>2.6510823592397607E-3</v>
      </c>
      <c r="H345" s="61">
        <v>0.26340000000000002</v>
      </c>
      <c r="I345" s="62">
        <f t="shared" si="8"/>
        <v>6.9829509342375304E-4</v>
      </c>
      <c r="J345" s="79">
        <v>1.9817613991255467E-7</v>
      </c>
      <c r="K345" s="80">
        <v>0.33999999999999997</v>
      </c>
      <c r="L345" s="79">
        <f t="shared" si="9"/>
        <v>6.7379887570268583E-8</v>
      </c>
      <c r="M345" s="81"/>
    </row>
    <row r="346" spans="2:13">
      <c r="B346" s="58">
        <v>316</v>
      </c>
      <c r="C346" s="216">
        <f>'[1]24.02.20_Inlet'!D327</f>
        <v>45342</v>
      </c>
      <c r="D346" s="216"/>
      <c r="E346" s="59">
        <f>'[1]24.02.20_Inlet'!E327</f>
        <v>0.65782407407407406</v>
      </c>
      <c r="F346" s="58" t="s">
        <v>1</v>
      </c>
      <c r="G346" s="60">
        <v>2.6478379584188453E-3</v>
      </c>
      <c r="H346" s="61">
        <v>0.2641</v>
      </c>
      <c r="I346" s="62">
        <f t="shared" si="8"/>
        <v>6.9929400481841709E-4</v>
      </c>
      <c r="J346" s="79">
        <v>1.8611938966717231E-7</v>
      </c>
      <c r="K346" s="80">
        <v>0.33999999999999997</v>
      </c>
      <c r="L346" s="79">
        <f t="shared" si="9"/>
        <v>6.3280592486838577E-8</v>
      </c>
      <c r="M346" s="81"/>
    </row>
    <row r="347" spans="2:13">
      <c r="B347" s="58">
        <v>317</v>
      </c>
      <c r="C347" s="216">
        <f>'[1]24.02.20_Inlet'!D328</f>
        <v>45342</v>
      </c>
      <c r="D347" s="216"/>
      <c r="E347" s="59">
        <f>'[1]24.02.20_Inlet'!E328</f>
        <v>0.6585185185185185</v>
      </c>
      <c r="F347" s="58" t="s">
        <v>1</v>
      </c>
      <c r="G347" s="60">
        <v>2.6581333095386812E-3</v>
      </c>
      <c r="H347" s="61">
        <v>0.26430000000000003</v>
      </c>
      <c r="I347" s="62">
        <f t="shared" si="8"/>
        <v>7.0254463371107357E-4</v>
      </c>
      <c r="J347" s="79">
        <v>1.7081823860087443E-7</v>
      </c>
      <c r="K347" s="80">
        <v>0.33999999999999997</v>
      </c>
      <c r="L347" s="79">
        <f t="shared" si="9"/>
        <v>5.8078201124297301E-8</v>
      </c>
      <c r="M347" s="81"/>
    </row>
    <row r="348" spans="2:13">
      <c r="B348" s="58">
        <v>318</v>
      </c>
      <c r="C348" s="216">
        <f>'[1]24.02.20_Inlet'!D329</f>
        <v>45342</v>
      </c>
      <c r="D348" s="216"/>
      <c r="E348" s="59">
        <f>'[1]24.02.20_Inlet'!E329</f>
        <v>0.65921296296296295</v>
      </c>
      <c r="F348" s="58" t="s">
        <v>1</v>
      </c>
      <c r="G348" s="60">
        <v>2.6380886945658959E-3</v>
      </c>
      <c r="H348" s="61">
        <v>0.26339999999999997</v>
      </c>
      <c r="I348" s="62">
        <f t="shared" si="8"/>
        <v>6.9487256214865686E-4</v>
      </c>
      <c r="J348" s="79">
        <v>1.5739627018827519E-7</v>
      </c>
      <c r="K348" s="80">
        <v>0.33999999999999997</v>
      </c>
      <c r="L348" s="79">
        <f t="shared" si="9"/>
        <v>5.3514731864013559E-8</v>
      </c>
      <c r="M348" s="81"/>
    </row>
    <row r="349" spans="2:13">
      <c r="B349" s="58">
        <v>319</v>
      </c>
      <c r="C349" s="216">
        <f>'[1]24.02.20_Inlet'!D330</f>
        <v>45342</v>
      </c>
      <c r="D349" s="216"/>
      <c r="E349" s="59">
        <f>'[1]24.02.20_Inlet'!E330</f>
        <v>0.65990740740740739</v>
      </c>
      <c r="F349" s="58" t="s">
        <v>1</v>
      </c>
      <c r="G349" s="60">
        <v>2.6466815383242616E-3</v>
      </c>
      <c r="H349" s="61">
        <v>0.26329999999999998</v>
      </c>
      <c r="I349" s="62">
        <f t="shared" si="8"/>
        <v>6.9687124904077797E-4</v>
      </c>
      <c r="J349" s="79">
        <v>1.5409833140001784E-7</v>
      </c>
      <c r="K349" s="80">
        <v>0.33999999999999997</v>
      </c>
      <c r="L349" s="79">
        <f t="shared" si="9"/>
        <v>5.239343267600606E-8</v>
      </c>
      <c r="M349" s="81"/>
    </row>
    <row r="350" spans="2:13">
      <c r="B350" s="58">
        <v>320</v>
      </c>
      <c r="C350" s="216">
        <f>'[1]24.02.20_Inlet'!D331</f>
        <v>45342</v>
      </c>
      <c r="D350" s="216"/>
      <c r="E350" s="59">
        <f>'[1]24.02.20_Inlet'!E331</f>
        <v>0.66060185185185183</v>
      </c>
      <c r="F350" s="58" t="s">
        <v>1</v>
      </c>
      <c r="G350" s="60">
        <v>2.6406852859819753E-3</v>
      </c>
      <c r="H350" s="61">
        <v>0.26329999999999998</v>
      </c>
      <c r="I350" s="62">
        <f t="shared" si="8"/>
        <v>6.9529243579905409E-4</v>
      </c>
      <c r="J350" s="79">
        <v>1.4173106094405281E-7</v>
      </c>
      <c r="K350" s="80">
        <v>0.33999999999999997</v>
      </c>
      <c r="L350" s="79">
        <f t="shared" si="9"/>
        <v>4.8188560720977948E-8</v>
      </c>
      <c r="M350" s="81"/>
    </row>
    <row r="351" spans="2:13">
      <c r="B351" s="58">
        <v>321</v>
      </c>
      <c r="C351" s="216">
        <f>'[1]24.02.20_Inlet'!D332</f>
        <v>45342</v>
      </c>
      <c r="D351" s="216"/>
      <c r="E351" s="59">
        <f>'[1]24.02.20_Inlet'!E332</f>
        <v>0.66129629629629627</v>
      </c>
      <c r="F351" s="58" t="s">
        <v>1</v>
      </c>
      <c r="G351" s="60">
        <v>2.642601945212813E-3</v>
      </c>
      <c r="H351" s="61">
        <v>0.26340000000000002</v>
      </c>
      <c r="I351" s="62">
        <f t="shared" si="8"/>
        <v>6.9606135236905504E-4</v>
      </c>
      <c r="J351" s="79">
        <v>1.3499598465244933E-7</v>
      </c>
      <c r="K351" s="80">
        <v>0.33999999999999997</v>
      </c>
      <c r="L351" s="79">
        <f t="shared" si="9"/>
        <v>4.5898634781832767E-8</v>
      </c>
      <c r="M351" s="81"/>
    </row>
    <row r="352" spans="2:13">
      <c r="B352" s="58">
        <v>322</v>
      </c>
      <c r="C352" s="216">
        <f>'[1]24.02.20_Inlet'!D333</f>
        <v>45342</v>
      </c>
      <c r="D352" s="216"/>
      <c r="E352" s="59">
        <f>'[1]24.02.20_Inlet'!E333</f>
        <v>0.66199074074074071</v>
      </c>
      <c r="F352" s="58" t="s">
        <v>1</v>
      </c>
      <c r="G352" s="60">
        <v>2.6572874096546799E-3</v>
      </c>
      <c r="H352" s="61">
        <v>0.26430000000000003</v>
      </c>
      <c r="I352" s="62">
        <f t="shared" ref="I352:I415" si="10">G352*H352</f>
        <v>7.0232106237173202E-4</v>
      </c>
      <c r="J352" s="79">
        <v>1.2588917640760239E-7</v>
      </c>
      <c r="K352" s="80">
        <v>0.33999999999999997</v>
      </c>
      <c r="L352" s="79">
        <f t="shared" ref="L352:L415" si="11">J352*K352</f>
        <v>4.2802319978584808E-8</v>
      </c>
      <c r="M352" s="81"/>
    </row>
    <row r="353" spans="2:13">
      <c r="B353" s="58">
        <v>323</v>
      </c>
      <c r="C353" s="216">
        <f>'[1]24.02.20_Inlet'!D334</f>
        <v>45342</v>
      </c>
      <c r="D353" s="216"/>
      <c r="E353" s="59">
        <f>'[1]24.02.20_Inlet'!E334</f>
        <v>0.66268518518518515</v>
      </c>
      <c r="F353" s="58" t="s">
        <v>1</v>
      </c>
      <c r="G353" s="60">
        <v>2.6505041491924689E-3</v>
      </c>
      <c r="H353" s="61">
        <v>0.26430000000000003</v>
      </c>
      <c r="I353" s="62">
        <f t="shared" si="10"/>
        <v>7.0052824663156962E-4</v>
      </c>
      <c r="J353" s="79">
        <v>1.20669224591773E-7</v>
      </c>
      <c r="K353" s="80">
        <v>0.31166666666666665</v>
      </c>
      <c r="L353" s="79">
        <f t="shared" si="11"/>
        <v>3.7608574997769249E-8</v>
      </c>
      <c r="M353" s="81"/>
    </row>
    <row r="354" spans="2:13">
      <c r="B354" s="58">
        <v>324</v>
      </c>
      <c r="C354" s="216">
        <f>'[1]24.02.20_Inlet'!D335</f>
        <v>45342</v>
      </c>
      <c r="D354" s="216"/>
      <c r="E354" s="59">
        <f>'[1]24.02.20_Inlet'!E335</f>
        <v>0.6633796296296296</v>
      </c>
      <c r="F354" s="58" t="s">
        <v>1</v>
      </c>
      <c r="G354" s="60">
        <v>2.6478968501829213E-3</v>
      </c>
      <c r="H354" s="61">
        <v>0.26400000000000001</v>
      </c>
      <c r="I354" s="62">
        <f t="shared" si="10"/>
        <v>6.9904476844829123E-4</v>
      </c>
      <c r="J354" s="79">
        <v>1.1288480414026948E-7</v>
      </c>
      <c r="K354" s="80">
        <v>0.36833333333333335</v>
      </c>
      <c r="L354" s="79">
        <f t="shared" si="11"/>
        <v>4.1579236191665927E-8</v>
      </c>
      <c r="M354" s="81"/>
    </row>
    <row r="355" spans="2:13">
      <c r="B355" s="58">
        <v>325</v>
      </c>
      <c r="C355" s="216">
        <f>'[1]24.02.20_Inlet'!D336</f>
        <v>45342</v>
      </c>
      <c r="D355" s="216"/>
      <c r="E355" s="59">
        <f>'[1]24.02.20_Inlet'!E336</f>
        <v>0.66407407407407404</v>
      </c>
      <c r="F355" s="58" t="s">
        <v>1</v>
      </c>
      <c r="G355" s="60">
        <v>2.6583528152047827E-3</v>
      </c>
      <c r="H355" s="61">
        <v>0.2641</v>
      </c>
      <c r="I355" s="62">
        <f t="shared" si="10"/>
        <v>7.0207097849558312E-4</v>
      </c>
      <c r="J355" s="79">
        <v>1.1576514678326046E-7</v>
      </c>
      <c r="K355" s="80">
        <v>0.33999999999999997</v>
      </c>
      <c r="L355" s="79">
        <f t="shared" si="11"/>
        <v>3.9360149906308552E-8</v>
      </c>
      <c r="M355" s="81"/>
    </row>
    <row r="356" spans="2:13">
      <c r="B356" s="58">
        <v>326</v>
      </c>
      <c r="C356" s="216">
        <f>'[1]24.02.20_Inlet'!D337</f>
        <v>45342</v>
      </c>
      <c r="D356" s="216"/>
      <c r="E356" s="59">
        <f>'[1]24.02.20_Inlet'!E337</f>
        <v>0.66476851851851848</v>
      </c>
      <c r="F356" s="58" t="s">
        <v>1</v>
      </c>
      <c r="G356" s="60">
        <v>2.6537967341839917E-3</v>
      </c>
      <c r="H356" s="61">
        <v>0.26490000000000002</v>
      </c>
      <c r="I356" s="62">
        <f t="shared" si="10"/>
        <v>7.0299075488533948E-4</v>
      </c>
      <c r="J356" s="79">
        <v>1.0924957615775854E-7</v>
      </c>
      <c r="K356" s="80">
        <v>0.36833333333333335</v>
      </c>
      <c r="L356" s="79">
        <f t="shared" si="11"/>
        <v>4.0240260551441059E-8</v>
      </c>
      <c r="M356" s="81"/>
    </row>
    <row r="357" spans="2:13">
      <c r="B357" s="58">
        <v>327</v>
      </c>
      <c r="C357" s="216">
        <f>'[1]24.02.20_Inlet'!D338</f>
        <v>45342</v>
      </c>
      <c r="D357" s="216"/>
      <c r="E357" s="59">
        <f>'[1]24.02.20_Inlet'!E338</f>
        <v>0.66546296296296292</v>
      </c>
      <c r="F357" s="58" t="s">
        <v>1</v>
      </c>
      <c r="G357" s="60">
        <v>2.6443205139644863E-3</v>
      </c>
      <c r="H357" s="61">
        <v>0.26430000000000003</v>
      </c>
      <c r="I357" s="62">
        <f t="shared" si="10"/>
        <v>6.9889391184081381E-4</v>
      </c>
      <c r="J357" s="79">
        <v>1.0545908806995629E-7</v>
      </c>
      <c r="K357" s="80">
        <v>0.36833333333333335</v>
      </c>
      <c r="L357" s="79">
        <f t="shared" si="11"/>
        <v>3.8844097439100564E-8</v>
      </c>
      <c r="M357" s="81"/>
    </row>
    <row r="358" spans="2:13">
      <c r="B358" s="58">
        <v>328</v>
      </c>
      <c r="C358" s="216">
        <f>'[1]24.02.20_Inlet'!D339</f>
        <v>45342</v>
      </c>
      <c r="D358" s="216"/>
      <c r="E358" s="59">
        <f>'[1]24.02.20_Inlet'!E339</f>
        <v>0.66615740740740736</v>
      </c>
      <c r="F358" s="58" t="s">
        <v>1</v>
      </c>
      <c r="G358" s="60">
        <v>2.6507718390291778E-3</v>
      </c>
      <c r="H358" s="61">
        <v>0.26340000000000002</v>
      </c>
      <c r="I358" s="62">
        <f t="shared" si="10"/>
        <v>6.9821330240028552E-4</v>
      </c>
      <c r="J358" s="79">
        <v>1.0629428036048897E-7</v>
      </c>
      <c r="K358" s="80">
        <v>0.33999999999999997</v>
      </c>
      <c r="L358" s="79">
        <f t="shared" si="11"/>
        <v>3.6140055322566246E-8</v>
      </c>
      <c r="M358" s="81"/>
    </row>
    <row r="359" spans="2:13">
      <c r="B359" s="58">
        <v>329</v>
      </c>
      <c r="C359" s="216">
        <f>'[1]24.02.20_Inlet'!D340</f>
        <v>45342</v>
      </c>
      <c r="D359" s="216"/>
      <c r="E359" s="59">
        <f>'[1]24.02.20_Inlet'!E340</f>
        <v>0.66685185185185181</v>
      </c>
      <c r="F359" s="58" t="s">
        <v>1</v>
      </c>
      <c r="G359" s="60">
        <v>2.6454715802623359E-3</v>
      </c>
      <c r="H359" s="61">
        <v>0.26519999999999999</v>
      </c>
      <c r="I359" s="62">
        <f t="shared" si="10"/>
        <v>7.0157906308557152E-4</v>
      </c>
      <c r="J359" s="79">
        <v>9.3145355581333067E-8</v>
      </c>
      <c r="K359" s="80">
        <v>0.36833333333333335</v>
      </c>
      <c r="L359" s="79">
        <f t="shared" si="11"/>
        <v>3.4308539305791012E-8</v>
      </c>
      <c r="M359" s="81"/>
    </row>
    <row r="360" spans="2:13">
      <c r="B360" s="58">
        <v>330</v>
      </c>
      <c r="C360" s="216">
        <f>'[1]24.02.20_Inlet'!D341</f>
        <v>45342</v>
      </c>
      <c r="D360" s="216"/>
      <c r="E360" s="59">
        <f>'[1]24.02.20_Inlet'!E341</f>
        <v>0.66754629629629625</v>
      </c>
      <c r="F360" s="58" t="s">
        <v>1</v>
      </c>
      <c r="G360" s="60">
        <v>2.6537431962166506E-3</v>
      </c>
      <c r="H360" s="61">
        <v>0.26469999999999999</v>
      </c>
      <c r="I360" s="62">
        <f t="shared" si="10"/>
        <v>7.0244582403854736E-4</v>
      </c>
      <c r="J360" s="79">
        <v>9.3894887124118856E-8</v>
      </c>
      <c r="K360" s="80">
        <v>0.33999999999999997</v>
      </c>
      <c r="L360" s="79">
        <f t="shared" si="11"/>
        <v>3.1924261622200408E-8</v>
      </c>
      <c r="M360" s="81"/>
    </row>
    <row r="361" spans="2:13">
      <c r="B361" s="58">
        <v>331</v>
      </c>
      <c r="C361" s="216">
        <f>'[1]24.02.20_Inlet'!D342</f>
        <v>45342</v>
      </c>
      <c r="D361" s="216"/>
      <c r="E361" s="59">
        <f>'[1]24.02.20_Inlet'!E342</f>
        <v>0.66824074074074069</v>
      </c>
      <c r="F361" s="58" t="s">
        <v>1</v>
      </c>
      <c r="G361" s="60">
        <v>2.6440956545016503E-3</v>
      </c>
      <c r="H361" s="61">
        <v>0.2651</v>
      </c>
      <c r="I361" s="62">
        <f t="shared" si="10"/>
        <v>7.0094975800838748E-4</v>
      </c>
      <c r="J361" s="79">
        <v>9.4976354064424006E-8</v>
      </c>
      <c r="K361" s="80">
        <v>0.33999999999999997</v>
      </c>
      <c r="L361" s="79">
        <f t="shared" si="11"/>
        <v>3.2291960381904156E-8</v>
      </c>
      <c r="M361" s="81"/>
    </row>
    <row r="362" spans="2:13">
      <c r="B362" s="58">
        <v>332</v>
      </c>
      <c r="C362" s="216">
        <f>'[1]24.02.20_Inlet'!D343</f>
        <v>45342</v>
      </c>
      <c r="D362" s="216"/>
      <c r="E362" s="59">
        <f>'[1]24.02.20_Inlet'!E343</f>
        <v>0.66893518518518513</v>
      </c>
      <c r="F362" s="58" t="s">
        <v>1</v>
      </c>
      <c r="G362" s="60">
        <v>2.6440688855179795E-3</v>
      </c>
      <c r="H362" s="61">
        <v>0.26400000000000001</v>
      </c>
      <c r="I362" s="62">
        <f t="shared" si="10"/>
        <v>6.9803418577674668E-4</v>
      </c>
      <c r="J362" s="79">
        <v>9.6652092442223607E-8</v>
      </c>
      <c r="K362" s="80">
        <v>0.33999999999999997</v>
      </c>
      <c r="L362" s="79">
        <f t="shared" si="11"/>
        <v>3.2861711430356024E-8</v>
      </c>
      <c r="M362" s="81"/>
    </row>
    <row r="363" spans="2:13">
      <c r="B363" s="58">
        <v>333</v>
      </c>
      <c r="C363" s="216">
        <f>'[1]24.02.20_Inlet'!D344</f>
        <v>45342</v>
      </c>
      <c r="D363" s="216"/>
      <c r="E363" s="59">
        <f>'[1]24.02.20_Inlet'!E344</f>
        <v>0.66962962962962957</v>
      </c>
      <c r="F363" s="58" t="s">
        <v>1</v>
      </c>
      <c r="G363" s="60">
        <v>2.6525492995449272E-3</v>
      </c>
      <c r="H363" s="61">
        <v>0.26400000000000001</v>
      </c>
      <c r="I363" s="62">
        <f t="shared" si="10"/>
        <v>7.0027301507986082E-4</v>
      </c>
      <c r="J363" s="79">
        <v>9.4954938877487281E-8</v>
      </c>
      <c r="K363" s="80">
        <v>0.38166666666666665</v>
      </c>
      <c r="L363" s="79">
        <f t="shared" si="11"/>
        <v>3.6241135004907643E-8</v>
      </c>
      <c r="M363" s="81"/>
    </row>
    <row r="364" spans="2:13">
      <c r="B364" s="58">
        <v>334</v>
      </c>
      <c r="C364" s="216">
        <f>'[1]24.02.20_Inlet'!D345</f>
        <v>45342</v>
      </c>
      <c r="D364" s="216"/>
      <c r="E364" s="59">
        <f>'[1]24.02.20_Inlet'!E345</f>
        <v>0.67032407407407413</v>
      </c>
      <c r="F364" s="58" t="s">
        <v>1</v>
      </c>
      <c r="G364" s="60">
        <v>2.6453805657178546E-3</v>
      </c>
      <c r="H364" s="61">
        <v>0.26429999999999998</v>
      </c>
      <c r="I364" s="62">
        <f t="shared" si="10"/>
        <v>6.9917408351922897E-4</v>
      </c>
      <c r="J364" s="79">
        <v>1.1017578299277236E-7</v>
      </c>
      <c r="K364" s="80">
        <v>0.38166666666666665</v>
      </c>
      <c r="L364" s="79">
        <f t="shared" si="11"/>
        <v>4.2050423842241449E-8</v>
      </c>
      <c r="M364" s="81"/>
    </row>
    <row r="365" spans="2:13">
      <c r="B365" s="58">
        <v>335</v>
      </c>
      <c r="C365" s="216">
        <f>'[1]24.02.20_Inlet'!D346</f>
        <v>45342</v>
      </c>
      <c r="D365" s="216"/>
      <c r="E365" s="59">
        <f>'[1]24.02.20_Inlet'!E346</f>
        <v>0.67101851851851857</v>
      </c>
      <c r="F365" s="58" t="s">
        <v>1</v>
      </c>
      <c r="G365" s="60">
        <v>2.641895244043901E-3</v>
      </c>
      <c r="H365" s="61">
        <v>0.26319999999999999</v>
      </c>
      <c r="I365" s="62">
        <f t="shared" si="10"/>
        <v>6.9534682823235467E-4</v>
      </c>
      <c r="J365" s="79">
        <v>1.1707682698313554E-7</v>
      </c>
      <c r="K365" s="80">
        <v>0.35166666666666668</v>
      </c>
      <c r="L365" s="79">
        <f t="shared" si="11"/>
        <v>4.1172017489069335E-8</v>
      </c>
      <c r="M365" s="81"/>
    </row>
    <row r="366" spans="2:13">
      <c r="B366" s="58">
        <v>336</v>
      </c>
      <c r="C366" s="216">
        <f>'[1]24.02.20_Inlet'!D347</f>
        <v>45342</v>
      </c>
      <c r="D366" s="216"/>
      <c r="E366" s="59">
        <f>'[1]24.02.20_Inlet'!E347</f>
        <v>0.67171296296296301</v>
      </c>
      <c r="F366" s="58" t="s">
        <v>1</v>
      </c>
      <c r="G366" s="60">
        <v>2.6405300258766839E-3</v>
      </c>
      <c r="H366" s="61">
        <v>0.2651</v>
      </c>
      <c r="I366" s="62">
        <f t="shared" si="10"/>
        <v>7.0000450985990891E-4</v>
      </c>
      <c r="J366" s="79">
        <v>1.3221201035067371E-7</v>
      </c>
      <c r="K366" s="80">
        <v>0.35166666666666668</v>
      </c>
      <c r="L366" s="79">
        <f t="shared" si="11"/>
        <v>4.6494556973320257E-8</v>
      </c>
      <c r="M366" s="81"/>
    </row>
    <row r="367" spans="2:13">
      <c r="B367" s="58">
        <v>337</v>
      </c>
      <c r="C367" s="216">
        <f>'[1]24.02.20_Inlet'!D348</f>
        <v>45342</v>
      </c>
      <c r="D367" s="216"/>
      <c r="E367" s="59">
        <f>'[1]24.02.20_Inlet'!E348</f>
        <v>0.67240740740740745</v>
      </c>
      <c r="F367" s="58" t="s">
        <v>1</v>
      </c>
      <c r="G367" s="60">
        <v>2.6456107789774247E-3</v>
      </c>
      <c r="H367" s="61">
        <v>0.26439999999999997</v>
      </c>
      <c r="I367" s="62">
        <f t="shared" si="10"/>
        <v>6.9949948996163097E-4</v>
      </c>
      <c r="J367" s="79">
        <v>1.143089140715624E-7</v>
      </c>
      <c r="K367" s="80">
        <v>0.35666666666666663</v>
      </c>
      <c r="L367" s="79">
        <f t="shared" si="11"/>
        <v>4.0770179352190583E-8</v>
      </c>
      <c r="M367" s="81"/>
    </row>
    <row r="368" spans="2:13">
      <c r="B368" s="58">
        <v>338</v>
      </c>
      <c r="C368" s="216">
        <f>'[1]24.02.20_Inlet'!D349</f>
        <v>45342</v>
      </c>
      <c r="D368" s="216"/>
      <c r="E368" s="59">
        <f>'[1]24.02.20_Inlet'!E349</f>
        <v>0.6731018518518519</v>
      </c>
      <c r="F368" s="58" t="s">
        <v>1</v>
      </c>
      <c r="G368" s="60">
        <v>2.6426340679932187E-3</v>
      </c>
      <c r="H368" s="61">
        <v>0.26329999999999998</v>
      </c>
      <c r="I368" s="62">
        <f t="shared" si="10"/>
        <v>6.9580555010261447E-4</v>
      </c>
      <c r="J368" s="79">
        <v>1.2276791291157313E-7</v>
      </c>
      <c r="K368" s="80">
        <v>0.35666666666666663</v>
      </c>
      <c r="L368" s="79">
        <f t="shared" si="11"/>
        <v>4.3787222271794408E-8</v>
      </c>
      <c r="M368" s="81"/>
    </row>
    <row r="369" spans="2:13">
      <c r="B369" s="58">
        <v>339</v>
      </c>
      <c r="C369" s="216">
        <f>'[1]24.02.20_Inlet'!D350</f>
        <v>45342</v>
      </c>
      <c r="D369" s="216"/>
      <c r="E369" s="59">
        <f>'[1]24.02.20_Inlet'!E350</f>
        <v>0.67379629629629634</v>
      </c>
      <c r="F369" s="58" t="s">
        <v>1</v>
      </c>
      <c r="G369" s="60">
        <v>2.6336718122601942E-3</v>
      </c>
      <c r="H369" s="61">
        <v>0.26329999999999998</v>
      </c>
      <c r="I369" s="62">
        <f t="shared" si="10"/>
        <v>6.9344578816810912E-4</v>
      </c>
      <c r="J369" s="79">
        <v>1.1786918889979475E-7</v>
      </c>
      <c r="K369" s="80">
        <v>0.35666666666666663</v>
      </c>
      <c r="L369" s="79">
        <f t="shared" si="11"/>
        <v>4.2040010707593458E-8</v>
      </c>
      <c r="M369" s="81"/>
    </row>
    <row r="370" spans="2:13">
      <c r="B370" s="58">
        <v>340</v>
      </c>
      <c r="C370" s="216">
        <f>'[1]24.02.20_Inlet'!D351</f>
        <v>45342</v>
      </c>
      <c r="D370" s="216"/>
      <c r="E370" s="59">
        <f>'[1]24.02.20_Inlet'!E351</f>
        <v>0.67449074074074078</v>
      </c>
      <c r="F370" s="58" t="s">
        <v>1</v>
      </c>
      <c r="G370" s="60">
        <v>2.6431426786829655E-3</v>
      </c>
      <c r="H370" s="61">
        <v>0.26489999999999997</v>
      </c>
      <c r="I370" s="62">
        <f t="shared" si="10"/>
        <v>7.0016849558311744E-4</v>
      </c>
      <c r="J370" s="79">
        <v>1.2617828143124832E-7</v>
      </c>
      <c r="K370" s="80">
        <v>0.35666666666666663</v>
      </c>
      <c r="L370" s="79">
        <f t="shared" si="11"/>
        <v>4.5003587043811894E-8</v>
      </c>
      <c r="M370" s="81"/>
    </row>
    <row r="371" spans="2:13">
      <c r="B371" s="58">
        <v>341</v>
      </c>
      <c r="C371" s="216">
        <f>'[1]24.02.20_Inlet'!D352</f>
        <v>45342</v>
      </c>
      <c r="D371" s="216"/>
      <c r="E371" s="59">
        <f>'[1]24.02.20_Inlet'!E352</f>
        <v>0.67518518518518522</v>
      </c>
      <c r="F371" s="58" t="s">
        <v>1</v>
      </c>
      <c r="G371" s="60">
        <v>2.646836798429553E-3</v>
      </c>
      <c r="H371" s="61">
        <v>0.2641</v>
      </c>
      <c r="I371" s="62">
        <f t="shared" si="10"/>
        <v>6.9902959846524491E-4</v>
      </c>
      <c r="J371" s="79">
        <v>1.2250557687159812E-7</v>
      </c>
      <c r="K371" s="80">
        <v>0.38666666666666666</v>
      </c>
      <c r="L371" s="79">
        <f t="shared" si="11"/>
        <v>4.7368823057017936E-8</v>
      </c>
      <c r="M371" s="81"/>
    </row>
    <row r="372" spans="2:13">
      <c r="B372" s="58">
        <v>342</v>
      </c>
      <c r="C372" s="216">
        <f>'[1]24.02.20_Inlet'!D353</f>
        <v>45342</v>
      </c>
      <c r="D372" s="216"/>
      <c r="E372" s="59">
        <f>'[1]24.02.20_Inlet'!E353</f>
        <v>0.67587962962962966</v>
      </c>
      <c r="F372" s="58" t="s">
        <v>1</v>
      </c>
      <c r="G372" s="60">
        <v>2.6506701168912284E-3</v>
      </c>
      <c r="H372" s="61">
        <v>0.26419999999999999</v>
      </c>
      <c r="I372" s="62">
        <f t="shared" si="10"/>
        <v>7.0030704488266253E-4</v>
      </c>
      <c r="J372" s="79">
        <v>1.2623181939859017E-7</v>
      </c>
      <c r="K372" s="80">
        <v>0.38666666666666666</v>
      </c>
      <c r="L372" s="79">
        <f t="shared" si="11"/>
        <v>4.8809636834121533E-8</v>
      </c>
      <c r="M372" s="81"/>
    </row>
    <row r="373" spans="2:13">
      <c r="B373" s="58">
        <v>343</v>
      </c>
      <c r="C373" s="216">
        <f>'[1]24.02.20_Inlet'!D354</f>
        <v>45342</v>
      </c>
      <c r="D373" s="216"/>
      <c r="E373" s="59">
        <f>'[1]24.02.20_Inlet'!E354</f>
        <v>0.67657407407407411</v>
      </c>
      <c r="F373" s="58" t="s">
        <v>1</v>
      </c>
      <c r="G373" s="60">
        <v>2.6472008566074774E-3</v>
      </c>
      <c r="H373" s="61">
        <v>0.26319999999999999</v>
      </c>
      <c r="I373" s="62">
        <f t="shared" si="10"/>
        <v>6.9674326545908797E-4</v>
      </c>
      <c r="J373" s="79">
        <v>1.4253413045418044E-7</v>
      </c>
      <c r="K373" s="80">
        <v>0.29666666666666669</v>
      </c>
      <c r="L373" s="79">
        <f t="shared" si="11"/>
        <v>4.228512536807353E-8</v>
      </c>
      <c r="M373" s="81"/>
    </row>
    <row r="374" spans="2:13">
      <c r="B374" s="58">
        <v>344</v>
      </c>
      <c r="C374" s="216">
        <f>'[1]24.02.20_Inlet'!D355</f>
        <v>45342</v>
      </c>
      <c r="D374" s="216"/>
      <c r="E374" s="59">
        <f>'[1]24.02.20_Inlet'!E355</f>
        <v>0.67726851851851855</v>
      </c>
      <c r="F374" s="58" t="s">
        <v>1</v>
      </c>
      <c r="G374" s="60">
        <v>2.6531435709824217E-3</v>
      </c>
      <c r="H374" s="61">
        <v>0.26350000000000001</v>
      </c>
      <c r="I374" s="62">
        <f t="shared" si="10"/>
        <v>6.9910333095386812E-4</v>
      </c>
      <c r="J374" s="79">
        <v>1.7450700455072722E-7</v>
      </c>
      <c r="K374" s="80">
        <v>0.29666666666666669</v>
      </c>
      <c r="L374" s="79">
        <f t="shared" si="11"/>
        <v>5.1770411350049079E-8</v>
      </c>
      <c r="M374" s="81"/>
    </row>
    <row r="375" spans="2:13">
      <c r="B375" s="58">
        <v>345</v>
      </c>
      <c r="C375" s="216">
        <f>'[1]24.02.20_Inlet'!D356</f>
        <v>45342</v>
      </c>
      <c r="D375" s="216"/>
      <c r="E375" s="59">
        <f>'[1]24.02.20_Inlet'!E356</f>
        <v>0.67796296296296299</v>
      </c>
      <c r="F375" s="58" t="s">
        <v>1</v>
      </c>
      <c r="G375" s="60">
        <v>2.6635995360042826E-3</v>
      </c>
      <c r="H375" s="61">
        <v>0.26440000000000002</v>
      </c>
      <c r="I375" s="62">
        <f t="shared" si="10"/>
        <v>7.0425571731953243E-4</v>
      </c>
      <c r="J375" s="79">
        <v>1.7827607745159275E-7</v>
      </c>
      <c r="K375" s="80">
        <v>0.35666666666666663</v>
      </c>
      <c r="L375" s="79">
        <f t="shared" si="11"/>
        <v>6.3585134291068069E-8</v>
      </c>
      <c r="M375" s="81"/>
    </row>
    <row r="376" spans="2:13">
      <c r="B376" s="58">
        <v>346</v>
      </c>
      <c r="C376" s="216">
        <f>'[1]24.02.20_Inlet'!D357</f>
        <v>45342</v>
      </c>
      <c r="D376" s="216"/>
      <c r="E376" s="59">
        <f>'[1]24.02.20_Inlet'!E357</f>
        <v>0.67865740740740743</v>
      </c>
      <c r="F376" s="58" t="s">
        <v>1</v>
      </c>
      <c r="G376" s="60">
        <v>2.6567948603551353E-3</v>
      </c>
      <c r="H376" s="61">
        <v>0.26429999999999998</v>
      </c>
      <c r="I376" s="62">
        <f t="shared" si="10"/>
        <v>7.0219088159186223E-4</v>
      </c>
      <c r="J376" s="79">
        <v>1.8058356384402603E-7</v>
      </c>
      <c r="K376" s="80">
        <v>0.35666666666666663</v>
      </c>
      <c r="L376" s="79">
        <f t="shared" si="11"/>
        <v>6.4408137771035944E-8</v>
      </c>
      <c r="M376" s="81"/>
    </row>
    <row r="377" spans="2:13">
      <c r="B377" s="58">
        <v>347</v>
      </c>
      <c r="C377" s="216">
        <f>'[1]24.02.20_Inlet'!D358</f>
        <v>45342</v>
      </c>
      <c r="D377" s="216"/>
      <c r="E377" s="59">
        <f>'[1]24.02.20_Inlet'!E358</f>
        <v>0.67935185185185187</v>
      </c>
      <c r="F377" s="58" t="s">
        <v>1</v>
      </c>
      <c r="G377" s="60">
        <v>2.6554135807977156E-3</v>
      </c>
      <c r="H377" s="61">
        <v>0.2641</v>
      </c>
      <c r="I377" s="62">
        <f t="shared" si="10"/>
        <v>7.0129472668867667E-4</v>
      </c>
      <c r="J377" s="79">
        <v>2.0345498349246009E-7</v>
      </c>
      <c r="K377" s="80">
        <v>0.35666666666666663</v>
      </c>
      <c r="L377" s="79">
        <f t="shared" si="11"/>
        <v>7.2565610778977428E-8</v>
      </c>
      <c r="M377" s="81"/>
    </row>
    <row r="378" spans="2:13">
      <c r="B378" s="58">
        <v>348</v>
      </c>
      <c r="C378" s="216">
        <f>'[1]24.02.20_Inlet'!D359</f>
        <v>45342</v>
      </c>
      <c r="D378" s="216"/>
      <c r="E378" s="59">
        <f>'[1]24.02.20_Inlet'!E359</f>
        <v>0.68004629629629632</v>
      </c>
      <c r="F378" s="58" t="s">
        <v>1</v>
      </c>
      <c r="G378" s="60">
        <v>2.642992772374409E-3</v>
      </c>
      <c r="H378" s="61">
        <v>0.26419999999999999</v>
      </c>
      <c r="I378" s="62">
        <f t="shared" si="10"/>
        <v>6.9827869046131886E-4</v>
      </c>
      <c r="J378" s="79">
        <v>2.0946194342821452E-7</v>
      </c>
      <c r="K378" s="80">
        <v>0.35666666666666663</v>
      </c>
      <c r="L378" s="79">
        <f t="shared" si="11"/>
        <v>7.4708093156063176E-8</v>
      </c>
      <c r="M378" s="81"/>
    </row>
    <row r="379" spans="2:13">
      <c r="B379" s="58">
        <v>349</v>
      </c>
      <c r="C379" s="216">
        <f>'[1]24.02.20_Inlet'!D360</f>
        <v>45342</v>
      </c>
      <c r="D379" s="216"/>
      <c r="E379" s="59">
        <f>'[1]24.02.20_Inlet'!E360</f>
        <v>0.68074074074074076</v>
      </c>
      <c r="F379" s="58" t="s">
        <v>1</v>
      </c>
      <c r="G379" s="60">
        <v>2.6511198358168996E-3</v>
      </c>
      <c r="H379" s="61">
        <v>0.26329999999999998</v>
      </c>
      <c r="I379" s="62">
        <f t="shared" si="10"/>
        <v>6.9803985277058962E-4</v>
      </c>
      <c r="J379" s="79">
        <v>2.0284465066476307E-7</v>
      </c>
      <c r="K379" s="80">
        <v>0.35666666666666663</v>
      </c>
      <c r="L379" s="79">
        <f t="shared" si="11"/>
        <v>7.2347925403765491E-8</v>
      </c>
      <c r="M379" s="81"/>
    </row>
    <row r="380" spans="2:13">
      <c r="B380" s="58">
        <v>350</v>
      </c>
      <c r="C380" s="216">
        <f>'[1]24.02.20_Inlet'!D361</f>
        <v>45342</v>
      </c>
      <c r="D380" s="216"/>
      <c r="E380" s="59">
        <f>'[1]24.02.20_Inlet'!E361</f>
        <v>0.6814351851851852</v>
      </c>
      <c r="F380" s="58" t="s">
        <v>1</v>
      </c>
      <c r="G380" s="60">
        <v>2.6544284821986256E-3</v>
      </c>
      <c r="H380" s="61">
        <v>0.26500000000000001</v>
      </c>
      <c r="I380" s="62">
        <f t="shared" si="10"/>
        <v>7.0342354778263577E-4</v>
      </c>
      <c r="J380" s="79">
        <v>2.3101097528330506E-7</v>
      </c>
      <c r="K380" s="80">
        <v>0.35666666666666663</v>
      </c>
      <c r="L380" s="79">
        <f t="shared" si="11"/>
        <v>8.2393914517712131E-8</v>
      </c>
      <c r="M380" s="81"/>
    </row>
    <row r="381" spans="2:13">
      <c r="B381" s="58">
        <v>351</v>
      </c>
      <c r="C381" s="216">
        <f>'[1]24.02.20_Inlet'!D362</f>
        <v>45342</v>
      </c>
      <c r="D381" s="216"/>
      <c r="E381" s="59">
        <f>'[1]24.02.20_Inlet'!E362</f>
        <v>0.68212962962962964</v>
      </c>
      <c r="F381" s="58" t="s">
        <v>1</v>
      </c>
      <c r="G381" s="60">
        <v>2.6539841170696884E-3</v>
      </c>
      <c r="H381" s="61">
        <v>0.26329999999999998</v>
      </c>
      <c r="I381" s="62">
        <f t="shared" si="10"/>
        <v>6.9879401802444888E-4</v>
      </c>
      <c r="J381" s="79">
        <v>2.5837423039171943E-7</v>
      </c>
      <c r="K381" s="80">
        <v>0.38666666666666666</v>
      </c>
      <c r="L381" s="79">
        <f t="shared" si="11"/>
        <v>9.9904702418131513E-8</v>
      </c>
      <c r="M381" s="81"/>
    </row>
    <row r="382" spans="2:13">
      <c r="B382" s="58">
        <v>352</v>
      </c>
      <c r="C382" s="216">
        <f>'[1]24.02.20_Inlet'!D363</f>
        <v>45342</v>
      </c>
      <c r="D382" s="216"/>
      <c r="E382" s="59">
        <f>'[1]24.02.20_Inlet'!E363</f>
        <v>0.68282407407407408</v>
      </c>
      <c r="F382" s="58" t="s">
        <v>1</v>
      </c>
      <c r="G382" s="60">
        <v>2.6492620683501384E-3</v>
      </c>
      <c r="H382" s="61">
        <v>0.26340000000000002</v>
      </c>
      <c r="I382" s="62">
        <f t="shared" si="10"/>
        <v>6.978156288034265E-4</v>
      </c>
      <c r="J382" s="79">
        <v>2.7513161416971537E-7</v>
      </c>
      <c r="K382" s="80">
        <v>0.35666666666666663</v>
      </c>
      <c r="L382" s="79">
        <f t="shared" si="11"/>
        <v>9.8130275720531803E-8</v>
      </c>
      <c r="M382" s="81"/>
    </row>
    <row r="383" spans="2:13">
      <c r="B383" s="58">
        <v>353</v>
      </c>
      <c r="C383" s="216">
        <f>'[1]24.02.20_Inlet'!D364</f>
        <v>45342</v>
      </c>
      <c r="D383" s="216"/>
      <c r="E383" s="59">
        <f>'[1]24.02.20_Inlet'!E364</f>
        <v>0.68351851851851853</v>
      </c>
      <c r="F383" s="58" t="s">
        <v>1</v>
      </c>
      <c r="G383" s="60">
        <v>2.6440795931114481E-3</v>
      </c>
      <c r="H383" s="61">
        <v>0.26390000000000002</v>
      </c>
      <c r="I383" s="62">
        <f t="shared" si="10"/>
        <v>6.9777260462211121E-4</v>
      </c>
      <c r="J383" s="79">
        <v>2.8651913982332471E-7</v>
      </c>
      <c r="K383" s="80">
        <v>0.35666666666666663</v>
      </c>
      <c r="L383" s="79">
        <f t="shared" si="11"/>
        <v>1.021918265369858E-7</v>
      </c>
      <c r="M383" s="81"/>
    </row>
    <row r="384" spans="2:13">
      <c r="B384" s="58">
        <v>354</v>
      </c>
      <c r="C384" s="216">
        <f>'[1]24.02.20_Inlet'!D365</f>
        <v>45342</v>
      </c>
      <c r="D384" s="216"/>
      <c r="E384" s="59">
        <f>'[1]24.02.20_Inlet'!E365</f>
        <v>0.68421296296296297</v>
      </c>
      <c r="F384" s="58" t="s">
        <v>1</v>
      </c>
      <c r="G384" s="60">
        <v>2.6427197287409655E-3</v>
      </c>
      <c r="H384" s="61">
        <v>0.26519999999999999</v>
      </c>
      <c r="I384" s="62">
        <f t="shared" si="10"/>
        <v>7.0084927206210399E-4</v>
      </c>
      <c r="J384" s="79">
        <v>2.8751494601588293E-7</v>
      </c>
      <c r="K384" s="80">
        <v>0.35666666666666663</v>
      </c>
      <c r="L384" s="79">
        <f t="shared" si="11"/>
        <v>1.0254699741233156E-7</v>
      </c>
      <c r="M384" s="81"/>
    </row>
    <row r="385" spans="2:13">
      <c r="B385" s="58">
        <v>355</v>
      </c>
      <c r="C385" s="216">
        <f>'[1]24.02.20_Inlet'!D366</f>
        <v>45342</v>
      </c>
      <c r="D385" s="216"/>
      <c r="E385" s="59">
        <f>'[1]24.02.20_Inlet'!E366</f>
        <v>0.68490740740740741</v>
      </c>
      <c r="F385" s="58" t="s">
        <v>1</v>
      </c>
      <c r="G385" s="60">
        <v>2.6604193807441773E-3</v>
      </c>
      <c r="H385" s="61">
        <v>0.26350000000000001</v>
      </c>
      <c r="I385" s="62">
        <f t="shared" si="10"/>
        <v>7.0102050682609076E-4</v>
      </c>
      <c r="J385" s="79">
        <v>2.7785669670741498E-7</v>
      </c>
      <c r="K385" s="80">
        <v>0.35666666666666663</v>
      </c>
      <c r="L385" s="79">
        <f t="shared" si="11"/>
        <v>9.9102221825644668E-8</v>
      </c>
      <c r="M385" s="81"/>
    </row>
    <row r="386" spans="2:13">
      <c r="B386" s="58">
        <v>356</v>
      </c>
      <c r="C386" s="216">
        <f>'[1]24.02.20_Inlet'!D367</f>
        <v>45342</v>
      </c>
      <c r="D386" s="216"/>
      <c r="E386" s="59">
        <f>'[1]24.02.20_Inlet'!E367</f>
        <v>0.68560185185185185</v>
      </c>
      <c r="F386" s="58" t="s">
        <v>1</v>
      </c>
      <c r="G386" s="60">
        <v>2.6549478004818418E-3</v>
      </c>
      <c r="H386" s="61">
        <v>0.26340000000000002</v>
      </c>
      <c r="I386" s="62">
        <f t="shared" si="10"/>
        <v>6.9931325064691719E-4</v>
      </c>
      <c r="J386" s="79">
        <v>2.7821540108860537E-7</v>
      </c>
      <c r="K386" s="80">
        <v>0.35666666666666663</v>
      </c>
      <c r="L386" s="79">
        <f t="shared" si="11"/>
        <v>9.9230159721602578E-8</v>
      </c>
      <c r="M386" s="81"/>
    </row>
    <row r="387" spans="2:13">
      <c r="B387" s="58">
        <v>357</v>
      </c>
      <c r="C387" s="216">
        <f>'[1]24.02.20_Inlet'!D368</f>
        <v>45342</v>
      </c>
      <c r="D387" s="216"/>
      <c r="E387" s="59">
        <f>'[1]24.02.20_Inlet'!E368</f>
        <v>0.68629629629629629</v>
      </c>
      <c r="F387" s="58" t="s">
        <v>1</v>
      </c>
      <c r="G387" s="60">
        <v>2.6427036673507625E-3</v>
      </c>
      <c r="H387" s="61">
        <v>0.2661</v>
      </c>
      <c r="I387" s="62">
        <f t="shared" si="10"/>
        <v>7.0322344588203789E-4</v>
      </c>
      <c r="J387" s="79">
        <v>2.7807620237351649E-7</v>
      </c>
      <c r="K387" s="80">
        <v>0.35666666666666663</v>
      </c>
      <c r="L387" s="79">
        <f t="shared" si="11"/>
        <v>9.9180512179887533E-8</v>
      </c>
      <c r="M387" s="81"/>
    </row>
    <row r="388" spans="2:13">
      <c r="B388" s="58">
        <v>358</v>
      </c>
      <c r="C388" s="216">
        <f>'[1]24.02.20_Inlet'!D369</f>
        <v>45342</v>
      </c>
      <c r="D388" s="216"/>
      <c r="E388" s="59">
        <f>'[1]24.02.20_Inlet'!E369</f>
        <v>0.68699074074074074</v>
      </c>
      <c r="F388" s="58" t="s">
        <v>1</v>
      </c>
      <c r="G388" s="60">
        <v>2.6518265369858121E-3</v>
      </c>
      <c r="H388" s="61">
        <v>0.26439999999999997</v>
      </c>
      <c r="I388" s="62">
        <f t="shared" si="10"/>
        <v>7.011429363790486E-4</v>
      </c>
      <c r="J388" s="79">
        <v>2.6979923262246812E-7</v>
      </c>
      <c r="K388" s="80">
        <v>0.35666666666666663</v>
      </c>
      <c r="L388" s="79">
        <f t="shared" si="11"/>
        <v>9.6228392968680284E-8</v>
      </c>
      <c r="M388" s="81"/>
    </row>
    <row r="389" spans="2:13">
      <c r="B389" s="58">
        <v>359</v>
      </c>
      <c r="C389" s="216">
        <f>'[1]24.02.20_Inlet'!D370</f>
        <v>45342</v>
      </c>
      <c r="D389" s="216"/>
      <c r="E389" s="59">
        <f>'[1]24.02.20_Inlet'!E370</f>
        <v>0.68768518518518518</v>
      </c>
      <c r="F389" s="58" t="s">
        <v>1</v>
      </c>
      <c r="G389" s="60">
        <v>2.6341750691532078E-3</v>
      </c>
      <c r="H389" s="61">
        <v>0.2636</v>
      </c>
      <c r="I389" s="62">
        <f t="shared" si="10"/>
        <v>6.9436854822878561E-4</v>
      </c>
      <c r="J389" s="79">
        <v>2.6482020165967694E-7</v>
      </c>
      <c r="K389" s="80">
        <v>0.35666666666666663</v>
      </c>
      <c r="L389" s="79">
        <f t="shared" si="11"/>
        <v>9.4452538591951434E-8</v>
      </c>
      <c r="M389" s="81"/>
    </row>
    <row r="390" spans="2:13">
      <c r="B390" s="58">
        <v>360</v>
      </c>
      <c r="C390" s="216">
        <f>'[1]24.02.20_Inlet'!D371</f>
        <v>45342</v>
      </c>
      <c r="D390" s="216"/>
      <c r="E390" s="59">
        <f>'[1]24.02.20_Inlet'!E371</f>
        <v>0.68837962962962962</v>
      </c>
      <c r="F390" s="58" t="s">
        <v>1</v>
      </c>
      <c r="G390" s="60">
        <v>2.6379816186312124E-3</v>
      </c>
      <c r="H390" s="61">
        <v>0.26350000000000001</v>
      </c>
      <c r="I390" s="62">
        <f t="shared" si="10"/>
        <v>6.9510815650932454E-4</v>
      </c>
      <c r="J390" s="79">
        <v>2.5396805567948599E-7</v>
      </c>
      <c r="K390" s="80">
        <v>0.35666666666666663</v>
      </c>
      <c r="L390" s="79">
        <f t="shared" si="11"/>
        <v>9.0581939859016664E-8</v>
      </c>
      <c r="M390" s="81"/>
    </row>
    <row r="391" spans="2:13">
      <c r="B391" s="58">
        <v>361</v>
      </c>
      <c r="C391" s="216">
        <f>'[1]24.02.20_Inlet'!D372</f>
        <v>45342</v>
      </c>
      <c r="D391" s="216"/>
      <c r="E391" s="59">
        <f>'[1]24.02.20_Inlet'!E372</f>
        <v>0.68907407407407406</v>
      </c>
      <c r="F391" s="58" t="s">
        <v>1</v>
      </c>
      <c r="G391" s="60">
        <v>2.6401177835281516E-3</v>
      </c>
      <c r="H391" s="61">
        <v>0.26540000000000002</v>
      </c>
      <c r="I391" s="62">
        <f t="shared" si="10"/>
        <v>7.0068725974837154E-4</v>
      </c>
      <c r="J391" s="79">
        <v>2.4223788703488891E-7</v>
      </c>
      <c r="K391" s="80">
        <v>0.35666666666666663</v>
      </c>
      <c r="L391" s="79">
        <f t="shared" si="11"/>
        <v>8.6398179709110365E-8</v>
      </c>
      <c r="M391" s="81"/>
    </row>
    <row r="392" spans="2:13">
      <c r="B392" s="58">
        <v>362</v>
      </c>
      <c r="C392" s="216">
        <f>'[1]24.02.20_Inlet'!D373</f>
        <v>45342</v>
      </c>
      <c r="D392" s="216"/>
      <c r="E392" s="59">
        <f>'[1]24.02.20_Inlet'!E373</f>
        <v>0.6897685185185185</v>
      </c>
      <c r="F392" s="58" t="s">
        <v>1</v>
      </c>
      <c r="G392" s="60">
        <v>2.6471151958597301E-3</v>
      </c>
      <c r="H392" s="61">
        <v>0.26529999999999998</v>
      </c>
      <c r="I392" s="62">
        <f t="shared" si="10"/>
        <v>7.0227966146158634E-4</v>
      </c>
      <c r="J392" s="79">
        <v>2.3971624877308822E-7</v>
      </c>
      <c r="K392" s="80">
        <v>0.35666666666666663</v>
      </c>
      <c r="L392" s="79">
        <f t="shared" si="11"/>
        <v>8.5498795395734787E-8</v>
      </c>
      <c r="M392" s="81"/>
    </row>
    <row r="393" spans="2:13">
      <c r="B393" s="58">
        <v>363</v>
      </c>
      <c r="C393" s="216">
        <f>'[1]24.02.20_Inlet'!D374</f>
        <v>45342</v>
      </c>
      <c r="D393" s="216"/>
      <c r="E393" s="59">
        <f>'[1]24.02.20_Inlet'!E374</f>
        <v>0.69046296296296295</v>
      </c>
      <c r="F393" s="58" t="s">
        <v>1</v>
      </c>
      <c r="G393" s="60">
        <v>2.646456678861426E-3</v>
      </c>
      <c r="H393" s="61">
        <v>0.26450000000000001</v>
      </c>
      <c r="I393" s="62">
        <f t="shared" si="10"/>
        <v>6.9998779155884723E-4</v>
      </c>
      <c r="J393" s="79">
        <v>2.264763094494512E-7</v>
      </c>
      <c r="K393" s="80">
        <v>0.35666666666666663</v>
      </c>
      <c r="L393" s="79">
        <f t="shared" si="11"/>
        <v>8.0776550370304254E-8</v>
      </c>
      <c r="M393" s="81"/>
    </row>
    <row r="394" spans="2:13">
      <c r="B394" s="58">
        <v>364</v>
      </c>
      <c r="C394" s="216">
        <f>'[1]24.02.20_Inlet'!D375</f>
        <v>45342</v>
      </c>
      <c r="D394" s="216"/>
      <c r="E394" s="59">
        <f>'[1]24.02.20_Inlet'!E375</f>
        <v>0.69115740740740739</v>
      </c>
      <c r="F394" s="58" t="s">
        <v>1</v>
      </c>
      <c r="G394" s="60">
        <v>2.6431212634960293E-3</v>
      </c>
      <c r="H394" s="61">
        <v>0.26429999999999998</v>
      </c>
      <c r="I394" s="62">
        <f t="shared" si="10"/>
        <v>6.9857694994200051E-4</v>
      </c>
      <c r="J394" s="79">
        <v>2.1291514232176318E-7</v>
      </c>
      <c r="K394" s="80">
        <v>0.35666666666666663</v>
      </c>
      <c r="L394" s="79">
        <f t="shared" si="11"/>
        <v>7.59397340947622E-8</v>
      </c>
      <c r="M394" s="81"/>
    </row>
    <row r="395" spans="2:13">
      <c r="B395" s="58">
        <v>365</v>
      </c>
      <c r="C395" s="216">
        <f>'[1]24.02.20_Inlet'!D376</f>
        <v>45342</v>
      </c>
      <c r="D395" s="216"/>
      <c r="E395" s="59">
        <f>'[1]24.02.20_Inlet'!E376</f>
        <v>0.69185185185185183</v>
      </c>
      <c r="F395" s="58" t="s">
        <v>1</v>
      </c>
      <c r="G395" s="60">
        <v>2.644395467118765E-3</v>
      </c>
      <c r="H395" s="61">
        <v>0.26350000000000001</v>
      </c>
      <c r="I395" s="62">
        <f t="shared" si="10"/>
        <v>6.9679820558579458E-4</v>
      </c>
      <c r="J395" s="79">
        <v>1.9937003658427763E-7</v>
      </c>
      <c r="K395" s="80">
        <v>0.44500000000000001</v>
      </c>
      <c r="L395" s="79">
        <f t="shared" si="11"/>
        <v>8.8719666280003545E-8</v>
      </c>
      <c r="M395" s="81"/>
    </row>
    <row r="396" spans="2:13">
      <c r="B396" s="58">
        <v>366</v>
      </c>
      <c r="C396" s="216">
        <f>'[1]24.02.20_Inlet'!D377</f>
        <v>45342</v>
      </c>
      <c r="D396" s="216"/>
      <c r="E396" s="59">
        <f>'[1]24.02.20_Inlet'!E377</f>
        <v>0.69254629629629627</v>
      </c>
      <c r="F396" s="58" t="s">
        <v>1</v>
      </c>
      <c r="G396" s="60">
        <v>2.6371035959668063E-3</v>
      </c>
      <c r="H396" s="61">
        <v>0.26350000000000001</v>
      </c>
      <c r="I396" s="62">
        <f t="shared" si="10"/>
        <v>6.9487679753725345E-4</v>
      </c>
      <c r="J396" s="79">
        <v>2.0001249219237975E-7</v>
      </c>
      <c r="K396" s="80">
        <v>0.40833333333333333</v>
      </c>
      <c r="L396" s="79">
        <f t="shared" si="11"/>
        <v>8.167176764522173E-8</v>
      </c>
      <c r="M396" s="81"/>
    </row>
    <row r="397" spans="2:13">
      <c r="B397" s="58">
        <v>367</v>
      </c>
      <c r="C397" s="216">
        <f>'[1]24.02.20_Inlet'!D378</f>
        <v>45342</v>
      </c>
      <c r="D397" s="216"/>
      <c r="E397" s="59">
        <f>'[1]24.02.20_Inlet'!E378</f>
        <v>0.69324074074074071</v>
      </c>
      <c r="F397" s="58" t="s">
        <v>1</v>
      </c>
      <c r="G397" s="60">
        <v>2.6499366467386451E-3</v>
      </c>
      <c r="H397" s="61">
        <v>0.26450000000000001</v>
      </c>
      <c r="I397" s="62">
        <f t="shared" si="10"/>
        <v>7.0090824306237164E-4</v>
      </c>
      <c r="J397" s="79">
        <v>2.0550013384491834E-7</v>
      </c>
      <c r="K397" s="80">
        <v>0.38</v>
      </c>
      <c r="L397" s="79">
        <f t="shared" si="11"/>
        <v>7.8090050861068974E-8</v>
      </c>
      <c r="M397" s="81"/>
    </row>
    <row r="398" spans="2:13">
      <c r="B398" s="58">
        <v>368</v>
      </c>
      <c r="C398" s="216">
        <f>'[1]24.02.20_Inlet'!D379</f>
        <v>45342</v>
      </c>
      <c r="D398" s="216"/>
      <c r="E398" s="59">
        <f>'[1]24.02.20_Inlet'!E379</f>
        <v>0.69393518518518515</v>
      </c>
      <c r="F398" s="58" t="s">
        <v>1</v>
      </c>
      <c r="G398" s="60">
        <v>2.6534059070223966E-3</v>
      </c>
      <c r="H398" s="61">
        <v>0.26419999999999999</v>
      </c>
      <c r="I398" s="62">
        <f t="shared" si="10"/>
        <v>7.0102984063531715E-4</v>
      </c>
      <c r="J398" s="79">
        <v>1.7132684929062189E-7</v>
      </c>
      <c r="K398" s="80">
        <v>0.40833333333333333</v>
      </c>
      <c r="L398" s="79">
        <f t="shared" si="11"/>
        <v>6.9958463460337269E-8</v>
      </c>
      <c r="M398" s="81"/>
    </row>
    <row r="399" spans="2:13">
      <c r="B399" s="58">
        <v>369</v>
      </c>
      <c r="C399" s="216">
        <f>'[1]24.02.20_Inlet'!D380</f>
        <v>45342</v>
      </c>
      <c r="D399" s="216"/>
      <c r="E399" s="59">
        <f>'[1]24.02.20_Inlet'!E380</f>
        <v>0.6946296296296296</v>
      </c>
      <c r="F399" s="58" t="s">
        <v>1</v>
      </c>
      <c r="G399" s="60">
        <v>2.6526081913090032E-3</v>
      </c>
      <c r="H399" s="61">
        <v>0.26339999999999997</v>
      </c>
      <c r="I399" s="62">
        <f t="shared" si="10"/>
        <v>6.9869699759079139E-4</v>
      </c>
      <c r="J399" s="79">
        <v>1.412974034085839E-7</v>
      </c>
      <c r="K399" s="80">
        <v>0.29166666666666669</v>
      </c>
      <c r="L399" s="79">
        <f t="shared" si="11"/>
        <v>4.121174266083697E-8</v>
      </c>
      <c r="M399" s="81"/>
    </row>
    <row r="400" spans="2:13">
      <c r="B400" s="58">
        <v>370</v>
      </c>
      <c r="C400" s="216">
        <f>'[1]24.02.20_Inlet'!D381</f>
        <v>45342</v>
      </c>
      <c r="D400" s="216"/>
      <c r="E400" s="59">
        <f>'[1]24.02.20_Inlet'!E381</f>
        <v>0.69532407407407404</v>
      </c>
      <c r="F400" s="58" t="s">
        <v>1</v>
      </c>
      <c r="G400" s="60">
        <v>2.6576514678326047E-3</v>
      </c>
      <c r="H400" s="61">
        <v>0.26419999999999999</v>
      </c>
      <c r="I400" s="62">
        <f t="shared" si="10"/>
        <v>7.0215151780137419E-4</v>
      </c>
      <c r="J400" s="79">
        <v>1.041474078700812E-7</v>
      </c>
      <c r="K400" s="80">
        <v>0.29166666666666669</v>
      </c>
      <c r="L400" s="79">
        <f t="shared" si="11"/>
        <v>3.0376327295440349E-8</v>
      </c>
      <c r="M400" s="81"/>
    </row>
    <row r="401" spans="2:13">
      <c r="B401" s="58">
        <v>371</v>
      </c>
      <c r="C401" s="216">
        <f>'[1]24.02.20_Inlet'!D382</f>
        <v>45342</v>
      </c>
      <c r="D401" s="216"/>
      <c r="E401" s="59">
        <f>'[1]24.02.20_Inlet'!E382</f>
        <v>0.69601851851851848</v>
      </c>
      <c r="F401" s="58" t="s">
        <v>1</v>
      </c>
      <c r="G401" s="60">
        <v>2.6559703756580707E-3</v>
      </c>
      <c r="H401" s="61">
        <v>0.2661</v>
      </c>
      <c r="I401" s="62">
        <f t="shared" si="10"/>
        <v>7.0675371696261261E-4</v>
      </c>
      <c r="J401" s="79">
        <v>1.1238154724725619E-7</v>
      </c>
      <c r="K401" s="80">
        <v>0.35</v>
      </c>
      <c r="L401" s="79">
        <f t="shared" si="11"/>
        <v>3.9333541536539662E-8</v>
      </c>
      <c r="M401" s="81"/>
    </row>
    <row r="402" spans="2:13">
      <c r="B402" s="58">
        <v>372</v>
      </c>
      <c r="C402" s="216">
        <f>'[1]24.02.20_Inlet'!D383</f>
        <v>45342</v>
      </c>
      <c r="D402" s="216"/>
      <c r="E402" s="59">
        <f>'[1]24.02.20_Inlet'!E383</f>
        <v>0.69671296296296292</v>
      </c>
      <c r="F402" s="58" t="s">
        <v>1</v>
      </c>
      <c r="G402" s="60">
        <v>2.6606817167841527E-3</v>
      </c>
      <c r="H402" s="61">
        <v>0.26350000000000001</v>
      </c>
      <c r="I402" s="62">
        <f t="shared" si="10"/>
        <v>7.0108963237262422E-4</v>
      </c>
      <c r="J402" s="79">
        <v>1.1118229677879896E-7</v>
      </c>
      <c r="K402" s="80">
        <v>0.32166666666666666</v>
      </c>
      <c r="L402" s="79">
        <f t="shared" si="11"/>
        <v>3.5763638797180332E-8</v>
      </c>
      <c r="M402" s="81"/>
    </row>
    <row r="403" spans="2:13">
      <c r="B403" s="58">
        <v>373</v>
      </c>
      <c r="C403" s="216">
        <f>'[1]24.02.20_Inlet'!D384</f>
        <v>45342</v>
      </c>
      <c r="D403" s="216"/>
      <c r="E403" s="59">
        <f>'[1]24.02.20_Inlet'!E384</f>
        <v>0.69740740740740736</v>
      </c>
      <c r="F403" s="58" t="s">
        <v>1</v>
      </c>
      <c r="G403" s="60">
        <v>2.6468314446328181E-3</v>
      </c>
      <c r="H403" s="61">
        <v>0.26529999999999998</v>
      </c>
      <c r="I403" s="62">
        <f t="shared" si="10"/>
        <v>7.0220438226108661E-4</v>
      </c>
      <c r="J403" s="79">
        <v>1.1488712411885427E-7</v>
      </c>
      <c r="K403" s="80">
        <v>0.35</v>
      </c>
      <c r="L403" s="79">
        <f t="shared" si="11"/>
        <v>4.0210493441598995E-8</v>
      </c>
      <c r="M403" s="81"/>
    </row>
    <row r="404" spans="2:13">
      <c r="B404" s="58">
        <v>374</v>
      </c>
      <c r="C404" s="216">
        <f>'[1]24.02.20_Inlet'!D385</f>
        <v>45342</v>
      </c>
      <c r="D404" s="216"/>
      <c r="E404" s="59">
        <f>'[1]24.02.20_Inlet'!E385</f>
        <v>0.69810185185185181</v>
      </c>
      <c r="F404" s="58" t="s">
        <v>1</v>
      </c>
      <c r="G404" s="60">
        <v>2.6590595163736952E-3</v>
      </c>
      <c r="H404" s="61">
        <v>0.26529999999999998</v>
      </c>
      <c r="I404" s="62">
        <f t="shared" si="10"/>
        <v>7.0544848969394123E-4</v>
      </c>
      <c r="J404" s="79">
        <v>1.1879539573480859E-7</v>
      </c>
      <c r="K404" s="80">
        <v>0.35</v>
      </c>
      <c r="L404" s="79">
        <f t="shared" si="11"/>
        <v>4.1578388507183001E-8</v>
      </c>
      <c r="M404" s="81"/>
    </row>
    <row r="405" spans="2:13">
      <c r="B405" s="58">
        <v>375</v>
      </c>
      <c r="C405" s="216">
        <f>'[1]24.02.20_Inlet'!D386</f>
        <v>45342</v>
      </c>
      <c r="D405" s="216"/>
      <c r="E405" s="59">
        <f>'[1]24.02.20_Inlet'!E386</f>
        <v>0.69879629629629625</v>
      </c>
      <c r="F405" s="58" t="s">
        <v>1</v>
      </c>
      <c r="G405" s="60">
        <v>2.644775586686892E-3</v>
      </c>
      <c r="H405" s="61">
        <v>0.26450000000000001</v>
      </c>
      <c r="I405" s="62">
        <f t="shared" si="10"/>
        <v>6.9954314267868295E-4</v>
      </c>
      <c r="J405" s="79">
        <v>1.234746140804854E-7</v>
      </c>
      <c r="K405" s="80">
        <v>0.35</v>
      </c>
      <c r="L405" s="79">
        <f t="shared" si="11"/>
        <v>4.3216114928169887E-8</v>
      </c>
      <c r="M405" s="81"/>
    </row>
    <row r="406" spans="2:13">
      <c r="B406" s="58">
        <v>376</v>
      </c>
      <c r="C406" s="216">
        <f>'[1]24.02.20_Inlet'!D387</f>
        <v>45342</v>
      </c>
      <c r="D406" s="216"/>
      <c r="E406" s="59">
        <f>'[1]24.02.20_Inlet'!E387</f>
        <v>0.69949074074074069</v>
      </c>
      <c r="F406" s="58" t="s">
        <v>1</v>
      </c>
      <c r="G406" s="60">
        <v>2.6458302846435263E-3</v>
      </c>
      <c r="H406" s="61">
        <v>0.26450000000000001</v>
      </c>
      <c r="I406" s="62">
        <f t="shared" si="10"/>
        <v>6.9982211028821271E-4</v>
      </c>
      <c r="J406" s="79">
        <v>1.2789685018292135E-7</v>
      </c>
      <c r="K406" s="80">
        <v>0.35</v>
      </c>
      <c r="L406" s="79">
        <f t="shared" si="11"/>
        <v>4.4763897564022471E-8</v>
      </c>
      <c r="M406" s="81"/>
    </row>
    <row r="407" spans="2:13">
      <c r="B407" s="58">
        <v>377</v>
      </c>
      <c r="C407" s="216">
        <f>'[1]24.02.20_Inlet'!D388</f>
        <v>45342</v>
      </c>
      <c r="D407" s="216"/>
      <c r="E407" s="59">
        <f>'[1]24.02.20_Inlet'!E388</f>
        <v>0.70019675925925928</v>
      </c>
      <c r="F407" s="58" t="s">
        <v>1</v>
      </c>
      <c r="G407" s="60">
        <v>2.6584117069688583E-3</v>
      </c>
      <c r="H407" s="61">
        <v>0.26440000000000002</v>
      </c>
      <c r="I407" s="62">
        <f t="shared" si="10"/>
        <v>7.0288405532256616E-4</v>
      </c>
      <c r="J407" s="79">
        <v>1.3493173909163916E-7</v>
      </c>
      <c r="K407" s="80">
        <v>0.32166666666666666</v>
      </c>
      <c r="L407" s="79">
        <f t="shared" si="11"/>
        <v>4.3403042741143931E-8</v>
      </c>
      <c r="M407" s="81"/>
    </row>
    <row r="408" spans="2:13">
      <c r="B408" s="58">
        <v>378</v>
      </c>
      <c r="C408" s="216">
        <f>'[1]24.02.20_Inlet'!D389</f>
        <v>45342</v>
      </c>
      <c r="D408" s="216"/>
      <c r="E408" s="59">
        <f>'[1]24.02.20_Inlet'!E389</f>
        <v>0.70087962962962957</v>
      </c>
      <c r="F408" s="58" t="s">
        <v>1</v>
      </c>
      <c r="G408" s="60">
        <v>2.6548728473275631E-3</v>
      </c>
      <c r="H408" s="61">
        <v>0.26350000000000001</v>
      </c>
      <c r="I408" s="62">
        <f t="shared" si="10"/>
        <v>6.9955899527081289E-4</v>
      </c>
      <c r="J408" s="79">
        <v>1.4988489337021502E-7</v>
      </c>
      <c r="K408" s="80">
        <v>0.35</v>
      </c>
      <c r="L408" s="79">
        <f t="shared" si="11"/>
        <v>5.2459712679575257E-8</v>
      </c>
      <c r="M408" s="81"/>
    </row>
    <row r="409" spans="2:13">
      <c r="B409" s="58">
        <v>379</v>
      </c>
      <c r="C409" s="216">
        <f>'[1]24.02.20_Inlet'!D390</f>
        <v>45342</v>
      </c>
      <c r="D409" s="216"/>
      <c r="E409" s="59">
        <f>'[1]24.02.20_Inlet'!E390</f>
        <v>0.70158564814814817</v>
      </c>
      <c r="F409" s="58" t="s">
        <v>1</v>
      </c>
      <c r="G409" s="60">
        <v>2.657410546979566E-3</v>
      </c>
      <c r="H409" s="61">
        <v>0.26350000000000001</v>
      </c>
      <c r="I409" s="62">
        <f t="shared" si="10"/>
        <v>7.0022767912911567E-4</v>
      </c>
      <c r="J409" s="79">
        <v>1.4917819220130275E-7</v>
      </c>
      <c r="K409" s="80">
        <v>0.32166666666666666</v>
      </c>
      <c r="L409" s="79">
        <f t="shared" si="11"/>
        <v>4.7985651824752382E-8</v>
      </c>
      <c r="M409" s="81"/>
    </row>
    <row r="410" spans="2:13">
      <c r="B410" s="58">
        <v>380</v>
      </c>
      <c r="C410" s="216">
        <f>'[1]24.02.20_Inlet'!D391</f>
        <v>45342</v>
      </c>
      <c r="D410" s="216"/>
      <c r="E410" s="59">
        <f>'[1]24.02.20_Inlet'!E391</f>
        <v>0.70226851851851857</v>
      </c>
      <c r="F410" s="58" t="s">
        <v>1</v>
      </c>
      <c r="G410" s="60">
        <v>2.6554671187650576E-3</v>
      </c>
      <c r="H410" s="61">
        <v>0.26429999999999998</v>
      </c>
      <c r="I410" s="62">
        <f t="shared" si="10"/>
        <v>7.0183995948960463E-4</v>
      </c>
      <c r="J410" s="79">
        <v>1.4645310966360309E-7</v>
      </c>
      <c r="K410" s="80">
        <v>0.35</v>
      </c>
      <c r="L410" s="79">
        <f t="shared" si="11"/>
        <v>5.1258588382261076E-8</v>
      </c>
      <c r="M410" s="81"/>
    </row>
    <row r="411" spans="2:13">
      <c r="B411" s="58">
        <v>381</v>
      </c>
      <c r="C411" s="216">
        <f>'[1]24.02.20_Inlet'!D392</f>
        <v>45342</v>
      </c>
      <c r="D411" s="216"/>
      <c r="E411" s="59">
        <f>'[1]24.02.20_Inlet'!E392</f>
        <v>0.70297453703703705</v>
      </c>
      <c r="F411" s="58" t="s">
        <v>1</v>
      </c>
      <c r="G411" s="60">
        <v>2.6508574997769251E-3</v>
      </c>
      <c r="H411" s="61">
        <v>0.2636</v>
      </c>
      <c r="I411" s="62">
        <f t="shared" si="10"/>
        <v>6.9876603694119747E-4</v>
      </c>
      <c r="J411" s="79">
        <v>1.5120728116355846E-7</v>
      </c>
      <c r="K411" s="80">
        <v>0.35333333333333333</v>
      </c>
      <c r="L411" s="79">
        <f t="shared" si="11"/>
        <v>5.3426572677790657E-8</v>
      </c>
      <c r="M411" s="81"/>
    </row>
    <row r="412" spans="2:13">
      <c r="B412" s="58">
        <v>382</v>
      </c>
      <c r="C412" s="216">
        <f>'[1]24.02.20_Inlet'!D393</f>
        <v>45342</v>
      </c>
      <c r="D412" s="216"/>
      <c r="E412" s="59">
        <f>'[1]24.02.20_Inlet'!E393</f>
        <v>0.70365740740740745</v>
      </c>
      <c r="F412" s="58" t="s">
        <v>1</v>
      </c>
      <c r="G412" s="60">
        <v>2.6514731864013558E-3</v>
      </c>
      <c r="H412" s="61">
        <v>0.26450000000000001</v>
      </c>
      <c r="I412" s="62">
        <f t="shared" si="10"/>
        <v>7.0131465780315871E-4</v>
      </c>
      <c r="J412" s="79">
        <v>1.4974034085839206E-7</v>
      </c>
      <c r="K412" s="80">
        <v>0.35333333333333333</v>
      </c>
      <c r="L412" s="79">
        <f t="shared" si="11"/>
        <v>5.2908253769965196E-8</v>
      </c>
      <c r="M412" s="81"/>
    </row>
    <row r="413" spans="2:13">
      <c r="B413" s="58">
        <v>383</v>
      </c>
      <c r="C413" s="216">
        <f>'[1]24.02.20_Inlet'!D394</f>
        <v>45342</v>
      </c>
      <c r="D413" s="216"/>
      <c r="E413" s="59">
        <f>'[1]24.02.20_Inlet'!E394</f>
        <v>0.70436342592592593</v>
      </c>
      <c r="F413" s="58" t="s">
        <v>1</v>
      </c>
      <c r="G413" s="60">
        <v>2.658004818417061E-3</v>
      </c>
      <c r="H413" s="61">
        <v>0.26440000000000002</v>
      </c>
      <c r="I413" s="62">
        <f t="shared" si="10"/>
        <v>7.0277647398947094E-4</v>
      </c>
      <c r="J413" s="79">
        <v>1.5385741054697958E-7</v>
      </c>
      <c r="K413" s="80">
        <v>0.38166666666666665</v>
      </c>
      <c r="L413" s="79">
        <f t="shared" si="11"/>
        <v>5.872224502543054E-8</v>
      </c>
      <c r="M413" s="81"/>
    </row>
    <row r="414" spans="2:13">
      <c r="B414" s="58">
        <v>384</v>
      </c>
      <c r="C414" s="216">
        <f>'[1]24.02.20_Inlet'!D395</f>
        <v>45342</v>
      </c>
      <c r="D414" s="216"/>
      <c r="E414" s="59">
        <f>'[1]24.02.20_Inlet'!E395</f>
        <v>0.70504629629629634</v>
      </c>
      <c r="F414" s="58" t="s">
        <v>1</v>
      </c>
      <c r="G414" s="60">
        <v>2.6530846792183452E-3</v>
      </c>
      <c r="H414" s="61">
        <v>0.26440000000000002</v>
      </c>
      <c r="I414" s="62">
        <f t="shared" si="10"/>
        <v>7.0147558918533053E-4</v>
      </c>
      <c r="J414" s="79">
        <v>1.5228874810386364E-7</v>
      </c>
      <c r="K414" s="80">
        <v>0.35333333333333333</v>
      </c>
      <c r="L414" s="79">
        <f t="shared" si="11"/>
        <v>5.3808690996698484E-8</v>
      </c>
      <c r="M414" s="81"/>
    </row>
    <row r="415" spans="2:13">
      <c r="B415" s="58">
        <v>385</v>
      </c>
      <c r="C415" s="216">
        <f>'[1]24.02.20_Inlet'!D396</f>
        <v>45342</v>
      </c>
      <c r="D415" s="216"/>
      <c r="E415" s="59">
        <f>'[1]24.02.20_Inlet'!E396</f>
        <v>0.70575231481481482</v>
      </c>
      <c r="F415" s="58" t="s">
        <v>1</v>
      </c>
      <c r="G415" s="60">
        <v>2.6606549478004819E-3</v>
      </c>
      <c r="H415" s="61">
        <v>0.26439999999999997</v>
      </c>
      <c r="I415" s="62">
        <f t="shared" si="10"/>
        <v>7.0347716819844734E-4</v>
      </c>
      <c r="J415" s="79">
        <v>1.9905416257696084E-7</v>
      </c>
      <c r="K415" s="80">
        <v>0.35333333333333333</v>
      </c>
      <c r="L415" s="79">
        <f t="shared" si="11"/>
        <v>7.0332470777192826E-8</v>
      </c>
      <c r="M415" s="81"/>
    </row>
    <row r="416" spans="2:13">
      <c r="B416" s="58">
        <v>386</v>
      </c>
      <c r="C416" s="216">
        <f>'[1]24.02.20_Inlet'!D397</f>
        <v>45342</v>
      </c>
      <c r="D416" s="216"/>
      <c r="E416" s="59">
        <f>'[1]24.02.20_Inlet'!E397</f>
        <v>0.70644675925925926</v>
      </c>
      <c r="F416" s="58" t="s">
        <v>1</v>
      </c>
      <c r="G416" s="60">
        <v>2.6409583296154188E-3</v>
      </c>
      <c r="H416" s="61">
        <v>0.26339999999999997</v>
      </c>
      <c r="I416" s="62">
        <f t="shared" ref="I416:I479" si="12">G416*H416</f>
        <v>6.9562842402070126E-4</v>
      </c>
      <c r="J416" s="79">
        <v>1.7917016150620148E-7</v>
      </c>
      <c r="K416" s="80">
        <v>0.35333333333333333</v>
      </c>
      <c r="L416" s="79">
        <f t="shared" ref="L416:L479" si="13">J416*K416</f>
        <v>6.3306790398857854E-8</v>
      </c>
      <c r="M416" s="81"/>
    </row>
    <row r="417" spans="2:13">
      <c r="B417" s="58">
        <v>387</v>
      </c>
      <c r="C417" s="216">
        <f>'[1]24.02.20_Inlet'!D398</f>
        <v>45342</v>
      </c>
      <c r="D417" s="216"/>
      <c r="E417" s="59">
        <f>'[1]24.02.20_Inlet'!E398</f>
        <v>0.7071412037037037</v>
      </c>
      <c r="F417" s="58" t="s">
        <v>1</v>
      </c>
      <c r="G417" s="60">
        <v>2.6497813866333537E-3</v>
      </c>
      <c r="H417" s="61">
        <v>0.26619999999999999</v>
      </c>
      <c r="I417" s="62">
        <f t="shared" si="12"/>
        <v>7.0537180512179876E-4</v>
      </c>
      <c r="J417" s="79">
        <v>1.8291781922013026E-7</v>
      </c>
      <c r="K417" s="80">
        <v>0.35500000000000004</v>
      </c>
      <c r="L417" s="79">
        <f t="shared" si="13"/>
        <v>6.4935825823146255E-8</v>
      </c>
      <c r="M417" s="81"/>
    </row>
    <row r="418" spans="2:13">
      <c r="B418" s="58">
        <v>388</v>
      </c>
      <c r="C418" s="216">
        <f>'[1]24.02.20_Inlet'!D399</f>
        <v>45342</v>
      </c>
      <c r="D418" s="216"/>
      <c r="E418" s="59">
        <f>'[1]24.02.20_Inlet'!E399</f>
        <v>0.70783564814814814</v>
      </c>
      <c r="F418" s="58" t="s">
        <v>1</v>
      </c>
      <c r="G418" s="60">
        <v>2.6510984206299633E-3</v>
      </c>
      <c r="H418" s="61">
        <v>0.26519999999999999</v>
      </c>
      <c r="I418" s="62">
        <f t="shared" si="12"/>
        <v>7.0307130115106621E-4</v>
      </c>
      <c r="J418" s="79">
        <v>1.8080306951012757E-7</v>
      </c>
      <c r="K418" s="80">
        <v>0.35500000000000004</v>
      </c>
      <c r="L418" s="79">
        <f t="shared" si="13"/>
        <v>6.41850896760953E-8</v>
      </c>
      <c r="M418" s="81"/>
    </row>
    <row r="419" spans="2:13">
      <c r="B419" s="58">
        <v>389</v>
      </c>
      <c r="C419" s="216">
        <f>'[1]24.02.20_Inlet'!D400</f>
        <v>45342</v>
      </c>
      <c r="D419" s="216"/>
      <c r="E419" s="59">
        <f>'[1]24.02.20_Inlet'!E400</f>
        <v>0.70853009259259259</v>
      </c>
      <c r="F419" s="58" t="s">
        <v>1</v>
      </c>
      <c r="G419" s="60">
        <v>2.6396359418220752E-3</v>
      </c>
      <c r="H419" s="61">
        <v>0.26419999999999999</v>
      </c>
      <c r="I419" s="62">
        <f t="shared" si="12"/>
        <v>6.9739181582939222E-4</v>
      </c>
      <c r="J419" s="79">
        <v>1.7181404479343266E-7</v>
      </c>
      <c r="K419" s="80">
        <v>0.35500000000000004</v>
      </c>
      <c r="L419" s="79">
        <f t="shared" si="13"/>
        <v>6.0993985901668606E-8</v>
      </c>
      <c r="M419" s="81"/>
    </row>
    <row r="420" spans="2:13">
      <c r="B420" s="58">
        <v>390</v>
      </c>
      <c r="C420" s="216">
        <f>'[1]24.02.20_Inlet'!D401</f>
        <v>45342</v>
      </c>
      <c r="D420" s="216"/>
      <c r="E420" s="59">
        <f>'[1]24.02.20_Inlet'!E401</f>
        <v>0.70922453703703703</v>
      </c>
      <c r="F420" s="58" t="s">
        <v>1</v>
      </c>
      <c r="G420" s="60">
        <v>2.6538556259480682E-3</v>
      </c>
      <c r="H420" s="61">
        <v>0.26339999999999997</v>
      </c>
      <c r="I420" s="62">
        <f t="shared" si="12"/>
        <v>6.9902557187472112E-4</v>
      </c>
      <c r="J420" s="79">
        <v>1.7353796734183993E-7</v>
      </c>
      <c r="K420" s="80">
        <v>0.35500000000000004</v>
      </c>
      <c r="L420" s="79">
        <f t="shared" si="13"/>
        <v>6.160597840635318E-8</v>
      </c>
      <c r="M420" s="81"/>
    </row>
    <row r="421" spans="2:13">
      <c r="B421" s="58">
        <v>391</v>
      </c>
      <c r="C421" s="216">
        <f>'[1]24.02.20_Inlet'!D402</f>
        <v>45342</v>
      </c>
      <c r="D421" s="216"/>
      <c r="E421" s="59">
        <f>'[1]24.02.20_Inlet'!E402</f>
        <v>0.70991898148148147</v>
      </c>
      <c r="F421" s="58" t="s">
        <v>1</v>
      </c>
      <c r="G421" s="60">
        <v>2.6451878290354243E-3</v>
      </c>
      <c r="H421" s="61">
        <v>0.26269999999999999</v>
      </c>
      <c r="I421" s="62">
        <f t="shared" si="12"/>
        <v>6.9489084268760598E-4</v>
      </c>
      <c r="J421" s="79">
        <v>1.6607477469438743E-7</v>
      </c>
      <c r="K421" s="80">
        <v>0.35500000000000004</v>
      </c>
      <c r="L421" s="79">
        <f t="shared" si="13"/>
        <v>5.8956545016507541E-8</v>
      </c>
      <c r="M421" s="81"/>
    </row>
    <row r="422" spans="2:13">
      <c r="B422" s="58">
        <v>392</v>
      </c>
      <c r="C422" s="216">
        <f>'[1]24.02.20_Inlet'!D403</f>
        <v>45342</v>
      </c>
      <c r="D422" s="216"/>
      <c r="E422" s="59">
        <f>'[1]24.02.20_Inlet'!E403</f>
        <v>0.71061342592592591</v>
      </c>
      <c r="F422" s="58" t="s">
        <v>1</v>
      </c>
      <c r="G422" s="60">
        <v>2.6466494155438568E-3</v>
      </c>
      <c r="H422" s="61">
        <v>0.26450000000000001</v>
      </c>
      <c r="I422" s="62">
        <f t="shared" si="12"/>
        <v>7.0003877041135011E-4</v>
      </c>
      <c r="J422" s="79">
        <v>1.5590791469617201E-7</v>
      </c>
      <c r="K422" s="80">
        <v>0.35500000000000004</v>
      </c>
      <c r="L422" s="79">
        <f t="shared" si="13"/>
        <v>5.5347309717141069E-8</v>
      </c>
      <c r="M422" s="81"/>
    </row>
    <row r="423" spans="2:13">
      <c r="B423" s="58">
        <v>393</v>
      </c>
      <c r="C423" s="216">
        <f>'[1]24.02.20_Inlet'!D404</f>
        <v>45342</v>
      </c>
      <c r="D423" s="216"/>
      <c r="E423" s="59">
        <f>'[1]24.02.20_Inlet'!E404</f>
        <v>0.71130787037037035</v>
      </c>
      <c r="F423" s="58" t="s">
        <v>1</v>
      </c>
      <c r="G423" s="60">
        <v>2.6488016418309982E-3</v>
      </c>
      <c r="H423" s="61">
        <v>0.26429999999999998</v>
      </c>
      <c r="I423" s="62">
        <f t="shared" si="12"/>
        <v>7.0007827393593278E-4</v>
      </c>
      <c r="J423" s="79">
        <v>1.5573659320067814E-7</v>
      </c>
      <c r="K423" s="80">
        <v>0.35500000000000004</v>
      </c>
      <c r="L423" s="79">
        <f t="shared" si="13"/>
        <v>5.5286490586240748E-8</v>
      </c>
      <c r="M423" s="81"/>
    </row>
    <row r="424" spans="2:13">
      <c r="B424" s="58">
        <v>394</v>
      </c>
      <c r="C424" s="216">
        <f>'[1]24.02.20_Inlet'!D405</f>
        <v>45342</v>
      </c>
      <c r="D424" s="216"/>
      <c r="E424" s="59">
        <f>'[1]24.02.20_Inlet'!E405</f>
        <v>0.7120023148148148</v>
      </c>
      <c r="F424" s="58" t="s">
        <v>1</v>
      </c>
      <c r="G424" s="60">
        <v>2.6484429374498079E-3</v>
      </c>
      <c r="H424" s="61">
        <v>0.26350000000000001</v>
      </c>
      <c r="I424" s="62">
        <f t="shared" si="12"/>
        <v>6.9786471401802436E-4</v>
      </c>
      <c r="J424" s="79">
        <v>1.5539395020969036E-7</v>
      </c>
      <c r="K424" s="80">
        <v>0.35500000000000004</v>
      </c>
      <c r="L424" s="79">
        <f t="shared" si="13"/>
        <v>5.5164852324440086E-8</v>
      </c>
      <c r="M424" s="81"/>
    </row>
    <row r="425" spans="2:13">
      <c r="B425" s="58">
        <v>395</v>
      </c>
      <c r="C425" s="216">
        <f>'[1]24.02.20_Inlet'!D406</f>
        <v>45342</v>
      </c>
      <c r="D425" s="216"/>
      <c r="E425" s="59">
        <f>'[1]24.02.20_Inlet'!E406</f>
        <v>0.71269675925925924</v>
      </c>
      <c r="F425" s="58" t="s">
        <v>1</v>
      </c>
      <c r="G425" s="60">
        <v>2.6531221557954845E-3</v>
      </c>
      <c r="H425" s="61">
        <v>0.26440000000000002</v>
      </c>
      <c r="I425" s="62">
        <f t="shared" si="12"/>
        <v>7.0148549799232615E-4</v>
      </c>
      <c r="J425" s="79">
        <v>1.509342375301151E-7</v>
      </c>
      <c r="K425" s="80">
        <v>0.35500000000000004</v>
      </c>
      <c r="L425" s="79">
        <f t="shared" si="13"/>
        <v>5.3581654323190866E-8</v>
      </c>
      <c r="M425" s="81"/>
    </row>
    <row r="426" spans="2:13">
      <c r="B426" s="58">
        <v>396</v>
      </c>
      <c r="C426" s="216">
        <f>'[1]24.02.20_Inlet'!D407</f>
        <v>45342</v>
      </c>
      <c r="D426" s="216"/>
      <c r="E426" s="59">
        <f>'[1]24.02.20_Inlet'!E407</f>
        <v>0.71339120370370368</v>
      </c>
      <c r="F426" s="58" t="s">
        <v>1</v>
      </c>
      <c r="G426" s="60">
        <v>0</v>
      </c>
      <c r="H426" s="61">
        <v>0.26419999999999999</v>
      </c>
      <c r="I426" s="62">
        <f t="shared" si="12"/>
        <v>0</v>
      </c>
      <c r="J426" s="79">
        <v>1.517373070402427E-7</v>
      </c>
      <c r="K426" s="80">
        <v>0.35500000000000004</v>
      </c>
      <c r="L426" s="79">
        <f t="shared" si="13"/>
        <v>5.3866743999286163E-8</v>
      </c>
      <c r="M426" s="81"/>
    </row>
    <row r="427" spans="2:13">
      <c r="B427" s="58">
        <v>397</v>
      </c>
      <c r="C427" s="216">
        <f>'[1]24.02.20_Inlet'!D408</f>
        <v>45342</v>
      </c>
      <c r="D427" s="216"/>
      <c r="E427" s="59">
        <f>'[1]24.02.20_Inlet'!E408</f>
        <v>0.71408564814814812</v>
      </c>
      <c r="F427" s="58" t="s">
        <v>1</v>
      </c>
      <c r="G427" s="60">
        <v>2.6522816097082182E-3</v>
      </c>
      <c r="H427" s="61">
        <v>0.26339999999999997</v>
      </c>
      <c r="I427" s="62">
        <f t="shared" si="12"/>
        <v>6.9861097599714455E-4</v>
      </c>
      <c r="J427" s="79">
        <v>1.7287945034353527E-7</v>
      </c>
      <c r="K427" s="80">
        <v>0.35500000000000004</v>
      </c>
      <c r="L427" s="79">
        <f t="shared" si="13"/>
        <v>6.1372204871955026E-8</v>
      </c>
      <c r="M427" s="81"/>
    </row>
    <row r="428" spans="2:13">
      <c r="B428" s="58">
        <v>398</v>
      </c>
      <c r="C428" s="216">
        <f>'[1]24.02.20_Inlet'!D409</f>
        <v>45342</v>
      </c>
      <c r="D428" s="216"/>
      <c r="E428" s="59">
        <f>'[1]24.02.20_Inlet'!E409</f>
        <v>0.71478009259259256</v>
      </c>
      <c r="F428" s="58" t="s">
        <v>1</v>
      </c>
      <c r="G428" s="60">
        <v>2.6503863656643168E-3</v>
      </c>
      <c r="H428" s="61">
        <v>0.26419999999999999</v>
      </c>
      <c r="I428" s="62">
        <f t="shared" si="12"/>
        <v>7.0023207780851241E-4</v>
      </c>
      <c r="J428" s="79">
        <v>1.6209154992415453E-7</v>
      </c>
      <c r="K428" s="80">
        <v>0.38500000000000001</v>
      </c>
      <c r="L428" s="79">
        <f t="shared" si="13"/>
        <v>6.2405246720799496E-8</v>
      </c>
      <c r="M428" s="81"/>
    </row>
    <row r="429" spans="2:13">
      <c r="B429" s="58">
        <v>399</v>
      </c>
      <c r="C429" s="216">
        <f>'[1]24.02.20_Inlet'!D410</f>
        <v>45342</v>
      </c>
      <c r="D429" s="216"/>
      <c r="E429" s="59">
        <f>'[1]24.02.20_Inlet'!E410</f>
        <v>0.71547453703703701</v>
      </c>
      <c r="F429" s="58" t="s">
        <v>1</v>
      </c>
      <c r="G429" s="60">
        <v>2.65502275363612E-3</v>
      </c>
      <c r="H429" s="61">
        <v>0.26350000000000001</v>
      </c>
      <c r="I429" s="62">
        <f t="shared" si="12"/>
        <v>6.9959849558311768E-4</v>
      </c>
      <c r="J429" s="79">
        <v>1.7744623895779421E-7</v>
      </c>
      <c r="K429" s="80">
        <v>0.35500000000000004</v>
      </c>
      <c r="L429" s="79">
        <f t="shared" si="13"/>
        <v>6.2993414830016949E-8</v>
      </c>
      <c r="M429" s="81"/>
    </row>
    <row r="430" spans="2:13">
      <c r="B430" s="58">
        <v>400</v>
      </c>
      <c r="C430" s="216">
        <f>'[1]24.02.20_Inlet'!D411</f>
        <v>45342</v>
      </c>
      <c r="D430" s="216"/>
      <c r="E430" s="59">
        <f>'[1]24.02.20_Inlet'!E411</f>
        <v>0.71616898148148145</v>
      </c>
      <c r="F430" s="58" t="s">
        <v>1</v>
      </c>
      <c r="G430" s="60">
        <v>2.6578923886856425E-3</v>
      </c>
      <c r="H430" s="61">
        <v>0.26350000000000001</v>
      </c>
      <c r="I430" s="62">
        <f t="shared" si="12"/>
        <v>7.0035464441866679E-4</v>
      </c>
      <c r="J430" s="79">
        <v>1.5436602123672704E-7</v>
      </c>
      <c r="K430" s="80">
        <v>0.35500000000000004</v>
      </c>
      <c r="L430" s="79">
        <f t="shared" si="13"/>
        <v>5.4799937539038107E-8</v>
      </c>
      <c r="M430" s="81"/>
    </row>
    <row r="431" spans="2:13">
      <c r="B431" s="58">
        <v>401</v>
      </c>
      <c r="C431" s="216">
        <f>'[1]24.02.20_Inlet'!D412</f>
        <v>45342</v>
      </c>
      <c r="D431" s="216"/>
      <c r="E431" s="59">
        <f>'[1]24.02.20_Inlet'!E412</f>
        <v>0.71686342592592589</v>
      </c>
      <c r="F431" s="58" t="s">
        <v>1</v>
      </c>
      <c r="G431" s="60">
        <v>2.6616400463995715E-3</v>
      </c>
      <c r="H431" s="61">
        <v>0.26429999999999998</v>
      </c>
      <c r="I431" s="62">
        <f t="shared" si="12"/>
        <v>7.0347146426340669E-4</v>
      </c>
      <c r="J431" s="79">
        <v>1.5436602123672704E-7</v>
      </c>
      <c r="K431" s="80">
        <v>0.35500000000000004</v>
      </c>
      <c r="L431" s="79">
        <f t="shared" si="13"/>
        <v>5.4799937539038107E-8</v>
      </c>
      <c r="M431" s="81"/>
    </row>
    <row r="432" spans="2:13">
      <c r="B432" s="58">
        <v>402</v>
      </c>
      <c r="C432" s="216">
        <f>'[1]24.02.20_Inlet'!D413</f>
        <v>45342</v>
      </c>
      <c r="D432" s="216"/>
      <c r="E432" s="59">
        <f>'[1]24.02.20_Inlet'!E413</f>
        <v>0.71755787037037033</v>
      </c>
      <c r="F432" s="58" t="s">
        <v>1</v>
      </c>
      <c r="G432" s="60">
        <v>2.664241991612385E-3</v>
      </c>
      <c r="H432" s="61">
        <v>0.26450000000000001</v>
      </c>
      <c r="I432" s="62">
        <f t="shared" si="12"/>
        <v>7.0469200678147592E-4</v>
      </c>
      <c r="J432" s="79">
        <v>1.2893548674935308E-7</v>
      </c>
      <c r="K432" s="80">
        <v>0.35500000000000004</v>
      </c>
      <c r="L432" s="79">
        <f t="shared" si="13"/>
        <v>4.5772097796020351E-8</v>
      </c>
      <c r="M432" s="81"/>
    </row>
    <row r="433" spans="2:13">
      <c r="B433" s="58">
        <v>403</v>
      </c>
      <c r="C433" s="216">
        <f>'[1]24.02.20_Inlet'!D414</f>
        <v>45342</v>
      </c>
      <c r="D433" s="216"/>
      <c r="E433" s="59">
        <f>'[1]24.02.20_Inlet'!E414</f>
        <v>0.71825231481481477</v>
      </c>
      <c r="F433" s="58" t="s">
        <v>1</v>
      </c>
      <c r="G433" s="60">
        <v>2.648185955206567E-3</v>
      </c>
      <c r="H433" s="61">
        <v>0.26350000000000001</v>
      </c>
      <c r="I433" s="62">
        <f t="shared" si="12"/>
        <v>6.9779699919693048E-4</v>
      </c>
      <c r="J433" s="79">
        <v>1.3611492816989382E-7</v>
      </c>
      <c r="K433" s="80">
        <v>0.35500000000000004</v>
      </c>
      <c r="L433" s="79">
        <f t="shared" si="13"/>
        <v>4.8320799500312311E-8</v>
      </c>
      <c r="M433" s="81"/>
    </row>
    <row r="434" spans="2:13">
      <c r="B434" s="58">
        <v>404</v>
      </c>
      <c r="C434" s="216">
        <f>'[1]24.02.20_Inlet'!D415</f>
        <v>45342</v>
      </c>
      <c r="D434" s="216"/>
      <c r="E434" s="59">
        <f>'[1]24.02.20_Inlet'!E415</f>
        <v>0.71894675925925922</v>
      </c>
      <c r="F434" s="58" t="s">
        <v>1</v>
      </c>
      <c r="G434" s="60">
        <v>2.6527795128044969E-3</v>
      </c>
      <c r="H434" s="61">
        <v>0.2641</v>
      </c>
      <c r="I434" s="62">
        <f t="shared" si="12"/>
        <v>7.0059906933166768E-4</v>
      </c>
      <c r="J434" s="79">
        <v>1.4469706433479076E-7</v>
      </c>
      <c r="K434" s="80">
        <v>0.35500000000000004</v>
      </c>
      <c r="L434" s="79">
        <f t="shared" si="13"/>
        <v>5.1367457838850724E-8</v>
      </c>
      <c r="M434" s="81"/>
    </row>
    <row r="435" spans="2:13">
      <c r="B435" s="58">
        <v>405</v>
      </c>
      <c r="C435" s="216">
        <f>'[1]24.02.20_Inlet'!D416</f>
        <v>45342</v>
      </c>
      <c r="D435" s="216"/>
      <c r="E435" s="59">
        <f>'[1]24.02.20_Inlet'!E416</f>
        <v>0.71964120370370366</v>
      </c>
      <c r="F435" s="58" t="s">
        <v>1</v>
      </c>
      <c r="G435" s="60">
        <v>2.6543856518247526E-3</v>
      </c>
      <c r="H435" s="61">
        <v>0.26479999999999998</v>
      </c>
      <c r="I435" s="62">
        <f t="shared" si="12"/>
        <v>7.0288132060319442E-4</v>
      </c>
      <c r="J435" s="79">
        <v>1.3838493798518779E-7</v>
      </c>
      <c r="K435" s="80">
        <v>0.29499999999999998</v>
      </c>
      <c r="L435" s="79">
        <f t="shared" si="13"/>
        <v>4.0823556705630398E-8</v>
      </c>
      <c r="M435" s="81"/>
    </row>
    <row r="436" spans="2:13">
      <c r="B436" s="58">
        <v>406</v>
      </c>
      <c r="C436" s="216">
        <f>'[1]24.02.20_Inlet'!D417</f>
        <v>45342</v>
      </c>
      <c r="D436" s="216"/>
      <c r="E436" s="59">
        <f>'[1]24.02.20_Inlet'!E417</f>
        <v>0.7203356481481481</v>
      </c>
      <c r="F436" s="58" t="s">
        <v>1</v>
      </c>
      <c r="G436" s="60">
        <v>2.6504184884447216E-3</v>
      </c>
      <c r="H436" s="61">
        <v>0.26350000000000001</v>
      </c>
      <c r="I436" s="62">
        <f t="shared" si="12"/>
        <v>6.9838527170518422E-4</v>
      </c>
      <c r="J436" s="79">
        <v>1.4368519675202997E-7</v>
      </c>
      <c r="K436" s="80">
        <v>0.29499999999999998</v>
      </c>
      <c r="L436" s="79">
        <f t="shared" si="13"/>
        <v>4.2387133041848841E-8</v>
      </c>
      <c r="M436" s="81"/>
    </row>
    <row r="437" spans="2:13">
      <c r="B437" s="58">
        <v>407</v>
      </c>
      <c r="C437" s="216">
        <f>'[1]24.02.20_Inlet'!D418</f>
        <v>45342</v>
      </c>
      <c r="D437" s="216"/>
      <c r="E437" s="59">
        <f>'[1]24.02.20_Inlet'!E418</f>
        <v>0.72103009259259254</v>
      </c>
      <c r="F437" s="58" t="s">
        <v>1</v>
      </c>
      <c r="G437" s="60">
        <v>2.6445667886142586E-3</v>
      </c>
      <c r="H437" s="61">
        <v>0.26350000000000001</v>
      </c>
      <c r="I437" s="62">
        <f t="shared" si="12"/>
        <v>6.9684334879985721E-4</v>
      </c>
      <c r="J437" s="79">
        <v>1.3962166503078433E-7</v>
      </c>
      <c r="K437" s="80">
        <v>0.35833333333333334</v>
      </c>
      <c r="L437" s="79">
        <f t="shared" si="13"/>
        <v>5.0031096636031055E-8</v>
      </c>
      <c r="M437" s="81"/>
    </row>
    <row r="438" spans="2:13">
      <c r="B438" s="58">
        <v>408</v>
      </c>
      <c r="C438" s="216">
        <f>'[1]24.02.20_Inlet'!D419</f>
        <v>45342</v>
      </c>
      <c r="D438" s="216"/>
      <c r="E438" s="59">
        <f>'[1]24.02.20_Inlet'!E419</f>
        <v>0.72172453703703698</v>
      </c>
      <c r="F438" s="58" t="s">
        <v>1</v>
      </c>
      <c r="G438" s="60">
        <v>2.6472436869813504E-3</v>
      </c>
      <c r="H438" s="61">
        <v>0.26350000000000001</v>
      </c>
      <c r="I438" s="62">
        <f t="shared" si="12"/>
        <v>6.9754871151958585E-4</v>
      </c>
      <c r="J438" s="79">
        <v>1.3939145177121439E-7</v>
      </c>
      <c r="K438" s="80">
        <v>0.33166666666666667</v>
      </c>
      <c r="L438" s="79">
        <f t="shared" si="13"/>
        <v>4.6231498170786107E-8</v>
      </c>
      <c r="M438" s="81"/>
    </row>
    <row r="439" spans="2:13">
      <c r="B439" s="58">
        <v>409</v>
      </c>
      <c r="C439" s="216">
        <f>'[1]24.02.20_Inlet'!D420</f>
        <v>45342</v>
      </c>
      <c r="D439" s="216"/>
      <c r="E439" s="59">
        <f>'[1]24.02.20_Inlet'!E420</f>
        <v>0.72241898148148154</v>
      </c>
      <c r="F439" s="58" t="s">
        <v>1</v>
      </c>
      <c r="G439" s="60">
        <v>2.6442134380298024E-3</v>
      </c>
      <c r="H439" s="61">
        <v>0.26350000000000001</v>
      </c>
      <c r="I439" s="62">
        <f t="shared" si="12"/>
        <v>6.9675024092085292E-4</v>
      </c>
      <c r="J439" s="79">
        <v>1.4719193361292049E-7</v>
      </c>
      <c r="K439" s="80">
        <v>0.34166666666666667</v>
      </c>
      <c r="L439" s="79">
        <f t="shared" si="13"/>
        <v>5.0290577317747831E-8</v>
      </c>
      <c r="M439" s="81"/>
    </row>
    <row r="440" spans="2:13">
      <c r="B440" s="58">
        <v>410</v>
      </c>
      <c r="C440" s="216">
        <f>'[1]24.02.20_Inlet'!D421</f>
        <v>45342</v>
      </c>
      <c r="D440" s="216"/>
      <c r="E440" s="59">
        <f>'[1]24.02.20_Inlet'!E421</f>
        <v>0.72311342592592598</v>
      </c>
      <c r="F440" s="58" t="s">
        <v>1</v>
      </c>
      <c r="G440" s="60">
        <v>2.6490157937003656E-3</v>
      </c>
      <c r="H440" s="61">
        <v>0.26429999999999998</v>
      </c>
      <c r="I440" s="62">
        <f t="shared" si="12"/>
        <v>7.001348742750066E-4</v>
      </c>
      <c r="J440" s="79">
        <v>1.4379762648344786E-7</v>
      </c>
      <c r="K440" s="80">
        <v>0.34166666666666667</v>
      </c>
      <c r="L440" s="79">
        <f t="shared" si="13"/>
        <v>4.9130855715178023E-8</v>
      </c>
      <c r="M440" s="81"/>
    </row>
    <row r="441" spans="2:13">
      <c r="B441" s="58">
        <v>411</v>
      </c>
      <c r="C441" s="216">
        <f>'[1]24.02.20_Inlet'!D422</f>
        <v>45342</v>
      </c>
      <c r="D441" s="216"/>
      <c r="E441" s="59">
        <f>'[1]24.02.20_Inlet'!E422</f>
        <v>0.72380787037037042</v>
      </c>
      <c r="F441" s="58" t="s">
        <v>1</v>
      </c>
      <c r="G441" s="60">
        <v>2.6413652181672166E-3</v>
      </c>
      <c r="H441" s="61">
        <v>0.26439999999999997</v>
      </c>
      <c r="I441" s="62">
        <f t="shared" si="12"/>
        <v>6.9837696368341194E-4</v>
      </c>
      <c r="J441" s="79">
        <v>1.4079950031230481E-7</v>
      </c>
      <c r="K441" s="80">
        <v>0.34166666666666667</v>
      </c>
      <c r="L441" s="79">
        <f t="shared" si="13"/>
        <v>4.8106495940037479E-8</v>
      </c>
      <c r="M441" s="81"/>
    </row>
    <row r="442" spans="2:13">
      <c r="B442" s="58">
        <v>412</v>
      </c>
      <c r="C442" s="216">
        <f>'[1]24.02.20_Inlet'!D423</f>
        <v>45342</v>
      </c>
      <c r="D442" s="216"/>
      <c r="E442" s="59">
        <f>'[1]24.02.20_Inlet'!E423</f>
        <v>0.72450231481481486</v>
      </c>
      <c r="F442" s="58" t="s">
        <v>1</v>
      </c>
      <c r="G442" s="60">
        <v>2.6466601231373245E-3</v>
      </c>
      <c r="H442" s="61">
        <v>0.26429999999999998</v>
      </c>
      <c r="I442" s="62">
        <f t="shared" si="12"/>
        <v>6.9951227054519476E-4</v>
      </c>
      <c r="J442" s="79">
        <v>1.4199875078076201E-7</v>
      </c>
      <c r="K442" s="80">
        <v>0.34166666666666667</v>
      </c>
      <c r="L442" s="79">
        <f t="shared" si="13"/>
        <v>4.851623985009369E-8</v>
      </c>
      <c r="M442" s="81"/>
    </row>
    <row r="443" spans="2:13">
      <c r="B443" s="58">
        <v>413</v>
      </c>
      <c r="C443" s="216">
        <f>'[1]24.02.20_Inlet'!D424</f>
        <v>45342</v>
      </c>
      <c r="D443" s="216"/>
      <c r="E443" s="59">
        <f>'[1]24.02.20_Inlet'!E424</f>
        <v>0.7251967592592593</v>
      </c>
      <c r="F443" s="58" t="s">
        <v>1</v>
      </c>
      <c r="G443" s="60">
        <v>2.6343196216650306E-3</v>
      </c>
      <c r="H443" s="61">
        <v>0.2636</v>
      </c>
      <c r="I443" s="62">
        <f t="shared" si="12"/>
        <v>6.9440665227090206E-4</v>
      </c>
      <c r="J443" s="79">
        <v>1.3527973587936109E-7</v>
      </c>
      <c r="K443" s="80">
        <v>0.34166666666666667</v>
      </c>
      <c r="L443" s="79">
        <f t="shared" si="13"/>
        <v>4.6220576425448375E-8</v>
      </c>
      <c r="M443" s="81"/>
    </row>
    <row r="444" spans="2:13">
      <c r="B444" s="58">
        <v>414</v>
      </c>
      <c r="C444" s="216">
        <f>'[1]24.02.20_Inlet'!D425</f>
        <v>45342</v>
      </c>
      <c r="D444" s="216"/>
      <c r="E444" s="59">
        <f>'[1]24.02.20_Inlet'!E425</f>
        <v>0.72589120370370375</v>
      </c>
      <c r="F444" s="58" t="s">
        <v>1</v>
      </c>
      <c r="G444" s="60">
        <v>2.6503810118675827E-3</v>
      </c>
      <c r="H444" s="61">
        <v>0.26400000000000001</v>
      </c>
      <c r="I444" s="62">
        <f t="shared" si="12"/>
        <v>6.9970058713304188E-4</v>
      </c>
      <c r="J444" s="79">
        <v>1.3044525742839296E-7</v>
      </c>
      <c r="K444" s="80">
        <v>0.34166666666666667</v>
      </c>
      <c r="L444" s="79">
        <f t="shared" si="13"/>
        <v>4.4568796288034263E-8</v>
      </c>
      <c r="M444" s="81"/>
    </row>
    <row r="445" spans="2:13">
      <c r="B445" s="58">
        <v>415</v>
      </c>
      <c r="C445" s="216">
        <f>'[1]24.02.20_Inlet'!D426</f>
        <v>45342</v>
      </c>
      <c r="D445" s="216"/>
      <c r="E445" s="59">
        <f>'[1]24.02.20_Inlet'!E426</f>
        <v>0.72658564814814819</v>
      </c>
      <c r="F445" s="58" t="s">
        <v>1</v>
      </c>
      <c r="G445" s="60">
        <v>2.6460283751226911E-3</v>
      </c>
      <c r="H445" s="61">
        <v>0.26330000000000003</v>
      </c>
      <c r="I445" s="62">
        <f t="shared" si="12"/>
        <v>6.9669927116980466E-4</v>
      </c>
      <c r="J445" s="79">
        <v>1.2704559650218612E-7</v>
      </c>
      <c r="K445" s="80">
        <v>0.41000000000000003</v>
      </c>
      <c r="L445" s="79">
        <f t="shared" si="13"/>
        <v>5.2088694565896312E-8</v>
      </c>
      <c r="M445" s="81"/>
    </row>
    <row r="446" spans="2:13">
      <c r="B446" s="58">
        <v>416</v>
      </c>
      <c r="C446" s="216">
        <f>'[1]24.02.20_Inlet'!D427</f>
        <v>45342</v>
      </c>
      <c r="D446" s="216"/>
      <c r="E446" s="59">
        <f>'[1]24.02.20_Inlet'!E427</f>
        <v>0.72728009259259263</v>
      </c>
      <c r="F446" s="58" t="s">
        <v>1</v>
      </c>
      <c r="G446" s="60">
        <v>2.6422111180512179E-3</v>
      </c>
      <c r="H446" s="61">
        <v>0.26330000000000003</v>
      </c>
      <c r="I446" s="62">
        <f t="shared" si="12"/>
        <v>6.9569418738288575E-4</v>
      </c>
      <c r="J446" s="79">
        <v>1.2883376461140359E-7</v>
      </c>
      <c r="K446" s="80">
        <v>0.34166666666666667</v>
      </c>
      <c r="L446" s="79">
        <f t="shared" si="13"/>
        <v>4.4018202908896226E-8</v>
      </c>
      <c r="M446" s="81"/>
    </row>
    <row r="447" spans="2:13">
      <c r="B447" s="58">
        <v>417</v>
      </c>
      <c r="C447" s="216">
        <f>'[1]24.02.20_Inlet'!D428</f>
        <v>45342</v>
      </c>
      <c r="D447" s="216"/>
      <c r="E447" s="59">
        <f>'[1]24.02.20_Inlet'!E428</f>
        <v>0.72797453703703707</v>
      </c>
      <c r="F447" s="58" t="s">
        <v>1</v>
      </c>
      <c r="G447" s="60">
        <v>2.6433300615686618E-3</v>
      </c>
      <c r="H447" s="61">
        <v>0.26340000000000002</v>
      </c>
      <c r="I447" s="62">
        <f t="shared" si="12"/>
        <v>6.9625313821718561E-4</v>
      </c>
      <c r="J447" s="79">
        <v>1.2425626840367625E-7</v>
      </c>
      <c r="K447" s="80">
        <v>0.34166666666666667</v>
      </c>
      <c r="L447" s="79">
        <f t="shared" si="13"/>
        <v>4.2454225037922724E-8</v>
      </c>
      <c r="M447" s="81"/>
    </row>
    <row r="448" spans="2:13">
      <c r="B448" s="58">
        <v>418</v>
      </c>
      <c r="C448" s="216">
        <f>'[1]24.02.20_Inlet'!D429</f>
        <v>45342</v>
      </c>
      <c r="D448" s="216"/>
      <c r="E448" s="59">
        <f>'[1]24.02.20_Inlet'!E429</f>
        <v>0.72866898148148151</v>
      </c>
      <c r="F448" s="58" t="s">
        <v>1</v>
      </c>
      <c r="G448" s="60">
        <v>2.637879896493263E-3</v>
      </c>
      <c r="H448" s="61">
        <v>0.26340000000000002</v>
      </c>
      <c r="I448" s="62">
        <f t="shared" si="12"/>
        <v>6.9481756473632555E-4</v>
      </c>
      <c r="J448" s="79">
        <v>1.2329793878825734E-7</v>
      </c>
      <c r="K448" s="80">
        <v>0.34166666666666667</v>
      </c>
      <c r="L448" s="79">
        <f t="shared" si="13"/>
        <v>4.2126795752654592E-8</v>
      </c>
      <c r="M448" s="81"/>
    </row>
    <row r="449" spans="2:13">
      <c r="B449" s="58">
        <v>419</v>
      </c>
      <c r="C449" s="216">
        <f>'[1]24.02.20_Inlet'!D430</f>
        <v>45342</v>
      </c>
      <c r="D449" s="216"/>
      <c r="E449" s="59">
        <f>'[1]24.02.20_Inlet'!E430</f>
        <v>0.72936342592592596</v>
      </c>
      <c r="F449" s="58" t="s">
        <v>1</v>
      </c>
      <c r="G449" s="60">
        <v>2.6380672793789597E-3</v>
      </c>
      <c r="H449" s="61">
        <v>0.26590000000000003</v>
      </c>
      <c r="I449" s="62">
        <f t="shared" si="12"/>
        <v>7.0146208958686541E-4</v>
      </c>
      <c r="J449" s="79">
        <v>1.217935219059516E-7</v>
      </c>
      <c r="K449" s="80">
        <v>0.41000000000000003</v>
      </c>
      <c r="L449" s="79">
        <f t="shared" si="13"/>
        <v>4.9935343981440159E-8</v>
      </c>
      <c r="M449" s="81"/>
    </row>
    <row r="450" spans="2:13">
      <c r="B450" s="58">
        <v>420</v>
      </c>
      <c r="C450" s="216">
        <f>'[1]24.02.20_Inlet'!D431</f>
        <v>45342</v>
      </c>
      <c r="D450" s="216"/>
      <c r="E450" s="59">
        <f>'[1]24.02.20_Inlet'!E431</f>
        <v>0.7300578703703704</v>
      </c>
      <c r="F450" s="58" t="s">
        <v>1</v>
      </c>
      <c r="G450" s="60">
        <v>2.6372749174622999E-3</v>
      </c>
      <c r="H450" s="61">
        <v>0.26339999999999997</v>
      </c>
      <c r="I450" s="62">
        <f t="shared" si="12"/>
        <v>6.9465821325956974E-4</v>
      </c>
      <c r="J450" s="79">
        <v>1.2477023289015793E-7</v>
      </c>
      <c r="K450" s="80">
        <v>0.34166666666666667</v>
      </c>
      <c r="L450" s="79">
        <f t="shared" si="13"/>
        <v>4.2629829570803963E-8</v>
      </c>
      <c r="M450" s="81"/>
    </row>
    <row r="451" spans="2:13">
      <c r="B451" s="58">
        <v>421</v>
      </c>
      <c r="C451" s="216">
        <f>'[1]24.02.20_Inlet'!D432</f>
        <v>45342</v>
      </c>
      <c r="D451" s="216"/>
      <c r="E451" s="59">
        <f>'[1]24.02.20_Inlet'!E432</f>
        <v>0.73075231481481484</v>
      </c>
      <c r="F451" s="58" t="s">
        <v>1</v>
      </c>
      <c r="G451" s="60">
        <v>2.6446685107522081E-3</v>
      </c>
      <c r="H451" s="61">
        <v>0.26339999999999997</v>
      </c>
      <c r="I451" s="62">
        <f t="shared" si="12"/>
        <v>6.9660568573213155E-4</v>
      </c>
      <c r="J451" s="79">
        <v>1.2921388417953066E-7</v>
      </c>
      <c r="K451" s="80">
        <v>0.34166666666666667</v>
      </c>
      <c r="L451" s="79">
        <f t="shared" si="13"/>
        <v>4.4148077094672972E-8</v>
      </c>
      <c r="M451" s="81"/>
    </row>
    <row r="452" spans="2:13">
      <c r="B452" s="58">
        <v>422</v>
      </c>
      <c r="C452" s="216">
        <f>'[1]24.02.20_Inlet'!D433</f>
        <v>45342</v>
      </c>
      <c r="D452" s="216"/>
      <c r="E452" s="59">
        <f>'[1]24.02.20_Inlet'!E433</f>
        <v>0.73144675925925928</v>
      </c>
      <c r="F452" s="58" t="s">
        <v>1</v>
      </c>
      <c r="G452" s="60">
        <v>2.6477308824841613E-3</v>
      </c>
      <c r="H452" s="61">
        <v>0.26339999999999997</v>
      </c>
      <c r="I452" s="62">
        <f t="shared" si="12"/>
        <v>6.9741231444632804E-4</v>
      </c>
      <c r="J452" s="79">
        <v>1.3695012046042652E-7</v>
      </c>
      <c r="K452" s="80">
        <v>0.34166666666666667</v>
      </c>
      <c r="L452" s="79">
        <f t="shared" si="13"/>
        <v>4.6791291157312397E-8</v>
      </c>
      <c r="M452" s="81"/>
    </row>
    <row r="453" spans="2:13">
      <c r="B453" s="58">
        <v>423</v>
      </c>
      <c r="C453" s="216">
        <f>'[1]24.02.20_Inlet'!D434</f>
        <v>45342</v>
      </c>
      <c r="D453" s="216"/>
      <c r="E453" s="59">
        <f>'[1]24.02.20_Inlet'!E434</f>
        <v>0.73214120370370372</v>
      </c>
      <c r="F453" s="58" t="s">
        <v>1</v>
      </c>
      <c r="G453" s="60">
        <v>2.651933612920496E-3</v>
      </c>
      <c r="H453" s="61">
        <v>0.26329999999999998</v>
      </c>
      <c r="I453" s="62">
        <f t="shared" si="12"/>
        <v>6.982541202819665E-4</v>
      </c>
      <c r="J453" s="79">
        <v>1.4140983314000178E-7</v>
      </c>
      <c r="K453" s="80">
        <v>0.34166666666666667</v>
      </c>
      <c r="L453" s="79">
        <f t="shared" si="13"/>
        <v>4.8315026322833943E-8</v>
      </c>
      <c r="M453" s="81"/>
    </row>
    <row r="454" spans="2:13">
      <c r="B454" s="58">
        <v>424</v>
      </c>
      <c r="C454" s="216">
        <f>'[1]24.02.20_Inlet'!D435</f>
        <v>45342</v>
      </c>
      <c r="D454" s="216"/>
      <c r="E454" s="59">
        <f>'[1]24.02.20_Inlet'!E435</f>
        <v>0.73283564814814817</v>
      </c>
      <c r="F454" s="58" t="s">
        <v>1</v>
      </c>
      <c r="G454" s="60">
        <v>2.6380458641920225E-3</v>
      </c>
      <c r="H454" s="61">
        <v>0.26340000000000002</v>
      </c>
      <c r="I454" s="62">
        <f t="shared" si="12"/>
        <v>6.9486128062817875E-4</v>
      </c>
      <c r="J454" s="79">
        <v>1.5455340412242348E-7</v>
      </c>
      <c r="K454" s="80">
        <v>0.34166666666666667</v>
      </c>
      <c r="L454" s="79">
        <f t="shared" si="13"/>
        <v>5.280574640849469E-8</v>
      </c>
      <c r="M454" s="81"/>
    </row>
    <row r="455" spans="2:13">
      <c r="B455" s="58">
        <v>425</v>
      </c>
      <c r="C455" s="216">
        <f>'[1]24.02.20_Inlet'!D436</f>
        <v>45342</v>
      </c>
      <c r="D455" s="216"/>
      <c r="E455" s="59">
        <f>'[1]24.02.20_Inlet'!E436</f>
        <v>0.73353009259259261</v>
      </c>
      <c r="F455" s="58" t="s">
        <v>1</v>
      </c>
      <c r="G455" s="60">
        <v>2.650680824484697E-3</v>
      </c>
      <c r="H455" s="61">
        <v>0.26390000000000002</v>
      </c>
      <c r="I455" s="62">
        <f t="shared" si="12"/>
        <v>6.9951466958151159E-4</v>
      </c>
      <c r="J455" s="79">
        <v>1.6957080396180954E-7</v>
      </c>
      <c r="K455" s="80">
        <v>0.44500000000000001</v>
      </c>
      <c r="L455" s="79">
        <f t="shared" si="13"/>
        <v>7.5459007763005241E-8</v>
      </c>
      <c r="M455" s="81"/>
    </row>
    <row r="456" spans="2:13">
      <c r="B456" s="58">
        <v>426</v>
      </c>
      <c r="C456" s="216">
        <f>'[1]24.02.20_Inlet'!D437</f>
        <v>45342</v>
      </c>
      <c r="D456" s="216"/>
      <c r="E456" s="59">
        <f>'[1]24.02.20_Inlet'!E437</f>
        <v>0.73422453703703705</v>
      </c>
      <c r="F456" s="58" t="s">
        <v>1</v>
      </c>
      <c r="G456" s="60">
        <v>2.6366859998215404E-3</v>
      </c>
      <c r="H456" s="61">
        <v>0.26340000000000002</v>
      </c>
      <c r="I456" s="62">
        <f t="shared" si="12"/>
        <v>6.9450309235299381E-4</v>
      </c>
      <c r="J456" s="79">
        <v>1.8884982600160611E-7</v>
      </c>
      <c r="K456" s="80">
        <v>0.41000000000000003</v>
      </c>
      <c r="L456" s="79">
        <f t="shared" si="13"/>
        <v>7.7428428660658515E-8</v>
      </c>
      <c r="M456" s="81"/>
    </row>
    <row r="457" spans="2:13">
      <c r="B457" s="58">
        <v>427</v>
      </c>
      <c r="C457" s="216">
        <f>'[1]24.02.20_Inlet'!D438</f>
        <v>45342</v>
      </c>
      <c r="D457" s="216"/>
      <c r="E457" s="59">
        <f>'[1]24.02.20_Inlet'!E438</f>
        <v>0.73491898148148149</v>
      </c>
      <c r="F457" s="58" t="s">
        <v>1</v>
      </c>
      <c r="G457" s="60">
        <v>2.6408994378513428E-3</v>
      </c>
      <c r="H457" s="61">
        <v>0.2636</v>
      </c>
      <c r="I457" s="62">
        <f t="shared" si="12"/>
        <v>6.9614109181761401E-4</v>
      </c>
      <c r="J457" s="79">
        <v>1.8224859462835725E-7</v>
      </c>
      <c r="K457" s="80">
        <v>0.34166666666666667</v>
      </c>
      <c r="L457" s="79">
        <f t="shared" si="13"/>
        <v>6.2268269831355395E-8</v>
      </c>
      <c r="M457" s="81"/>
    </row>
    <row r="458" spans="2:13">
      <c r="B458" s="58">
        <v>428</v>
      </c>
      <c r="C458" s="216">
        <f>'[1]24.02.20_Inlet'!D439</f>
        <v>45342</v>
      </c>
      <c r="D458" s="216"/>
      <c r="E458" s="59">
        <f>'[1]24.02.20_Inlet'!E439</f>
        <v>0.73561342592592593</v>
      </c>
      <c r="F458" s="58" t="s">
        <v>1</v>
      </c>
      <c r="G458" s="60">
        <v>2.6484911216204158E-3</v>
      </c>
      <c r="H458" s="61">
        <v>0.26419999999999999</v>
      </c>
      <c r="I458" s="62">
        <f t="shared" si="12"/>
        <v>6.9973135433211387E-4</v>
      </c>
      <c r="J458" s="79">
        <v>2.0952618898902469E-7</v>
      </c>
      <c r="K458" s="80">
        <v>0.34166666666666667</v>
      </c>
      <c r="L458" s="79">
        <f t="shared" si="13"/>
        <v>7.1588114571250106E-8</v>
      </c>
      <c r="M458" s="81"/>
    </row>
    <row r="459" spans="2:13">
      <c r="B459" s="58">
        <v>429</v>
      </c>
      <c r="C459" s="216">
        <f>'[1]24.02.20_Inlet'!D440</f>
        <v>45342</v>
      </c>
      <c r="D459" s="216"/>
      <c r="E459" s="59">
        <f>'[1]24.02.20_Inlet'!E440</f>
        <v>0.73630787037037038</v>
      </c>
      <c r="F459" s="58" t="s">
        <v>1</v>
      </c>
      <c r="G459" s="60">
        <v>2.6475649147854018E-3</v>
      </c>
      <c r="H459" s="61">
        <v>0.26519999999999999</v>
      </c>
      <c r="I459" s="62">
        <f t="shared" si="12"/>
        <v>7.0213421540108855E-4</v>
      </c>
      <c r="J459" s="79">
        <v>2.6355135183367537E-7</v>
      </c>
      <c r="K459" s="80">
        <v>0.34166666666666667</v>
      </c>
      <c r="L459" s="79">
        <f t="shared" si="13"/>
        <v>9.0046711876505759E-8</v>
      </c>
      <c r="M459" s="81"/>
    </row>
    <row r="460" spans="2:13">
      <c r="B460" s="58">
        <v>430</v>
      </c>
      <c r="C460" s="216">
        <f>'[1]24.02.20_Inlet'!D441</f>
        <v>45342</v>
      </c>
      <c r="D460" s="216"/>
      <c r="E460" s="59">
        <f>'[1]24.02.20_Inlet'!E441</f>
        <v>0.73700231481481482</v>
      </c>
      <c r="F460" s="58" t="s">
        <v>1</v>
      </c>
      <c r="G460" s="60">
        <v>2.6569019362898184E-3</v>
      </c>
      <c r="H460" s="61">
        <v>0.26350000000000001</v>
      </c>
      <c r="I460" s="62">
        <f t="shared" si="12"/>
        <v>7.0009366021236714E-4</v>
      </c>
      <c r="J460" s="79">
        <v>2.739698402783974E-7</v>
      </c>
      <c r="K460" s="80">
        <v>0.41000000000000003</v>
      </c>
      <c r="L460" s="79">
        <f t="shared" si="13"/>
        <v>1.1232763451414294E-7</v>
      </c>
      <c r="M460" s="81"/>
    </row>
    <row r="461" spans="2:13">
      <c r="B461" s="58">
        <v>431</v>
      </c>
      <c r="C461" s="216">
        <f>'[1]24.02.20_Inlet'!D442</f>
        <v>45342</v>
      </c>
      <c r="D461" s="216"/>
      <c r="E461" s="59">
        <f>'[1]24.02.20_Inlet'!E442</f>
        <v>0.73769675925925926</v>
      </c>
      <c r="F461" s="58" t="s">
        <v>1</v>
      </c>
      <c r="G461" s="60">
        <v>2.6488712411885432E-3</v>
      </c>
      <c r="H461" s="61">
        <v>0.26519999999999999</v>
      </c>
      <c r="I461" s="62">
        <f t="shared" si="12"/>
        <v>7.0248065316320159E-4</v>
      </c>
      <c r="J461" s="79">
        <v>2.7468189524404386E-7</v>
      </c>
      <c r="K461" s="80">
        <v>0.34166666666666667</v>
      </c>
      <c r="L461" s="79">
        <f t="shared" si="13"/>
        <v>9.3849647541714985E-8</v>
      </c>
      <c r="M461" s="81"/>
    </row>
    <row r="462" spans="2:13">
      <c r="B462" s="58">
        <v>432</v>
      </c>
      <c r="C462" s="216">
        <f>'[1]24.02.20_Inlet'!D443</f>
        <v>45342</v>
      </c>
      <c r="D462" s="216"/>
      <c r="E462" s="59">
        <f>'[1]24.02.20_Inlet'!E443</f>
        <v>0.7383912037037037</v>
      </c>
      <c r="F462" s="58" t="s">
        <v>1</v>
      </c>
      <c r="G462" s="60">
        <v>2.6504077808512535E-3</v>
      </c>
      <c r="H462" s="61">
        <v>0.26419999999999999</v>
      </c>
      <c r="I462" s="62">
        <f t="shared" si="12"/>
        <v>7.0023773570090117E-4</v>
      </c>
      <c r="J462" s="79">
        <v>2.5109306683322918E-7</v>
      </c>
      <c r="K462" s="80">
        <v>0.34166666666666667</v>
      </c>
      <c r="L462" s="79">
        <f t="shared" si="13"/>
        <v>8.5790131168019971E-8</v>
      </c>
      <c r="M462" s="81"/>
    </row>
    <row r="463" spans="2:13">
      <c r="B463" s="58">
        <v>433</v>
      </c>
      <c r="C463" s="216">
        <f>'[1]24.02.20_Inlet'!D444</f>
        <v>45342</v>
      </c>
      <c r="D463" s="216"/>
      <c r="E463" s="59">
        <f>'[1]24.02.20_Inlet'!E444</f>
        <v>0.73908564814814814</v>
      </c>
      <c r="F463" s="58" t="s">
        <v>1</v>
      </c>
      <c r="G463" s="60">
        <v>2.6536361202819663E-3</v>
      </c>
      <c r="H463" s="61">
        <v>0.26419999999999999</v>
      </c>
      <c r="I463" s="62">
        <f t="shared" si="12"/>
        <v>7.0109066297849548E-4</v>
      </c>
      <c r="J463" s="79">
        <v>2.4585169983046304E-7</v>
      </c>
      <c r="K463" s="80">
        <v>0.35833333333333334</v>
      </c>
      <c r="L463" s="79">
        <f t="shared" si="13"/>
        <v>8.8096859105915927E-8</v>
      </c>
      <c r="M463" s="81"/>
    </row>
    <row r="464" spans="2:13">
      <c r="B464" s="58">
        <v>434</v>
      </c>
      <c r="C464" s="216">
        <f>'[1]24.02.20_Inlet'!D445</f>
        <v>45342</v>
      </c>
      <c r="D464" s="216"/>
      <c r="E464" s="59">
        <f>'[1]24.02.20_Inlet'!E445</f>
        <v>0.73978009259259259</v>
      </c>
      <c r="F464" s="58" t="s">
        <v>1</v>
      </c>
      <c r="G464" s="60">
        <v>2.6432229856339787E-3</v>
      </c>
      <c r="H464" s="61">
        <v>0.26340000000000002</v>
      </c>
      <c r="I464" s="62">
        <f t="shared" si="12"/>
        <v>6.9622493441599007E-4</v>
      </c>
      <c r="J464" s="79">
        <v>2.5089497635406442E-7</v>
      </c>
      <c r="K464" s="80">
        <v>0.35666666666666663</v>
      </c>
      <c r="L464" s="79">
        <f t="shared" si="13"/>
        <v>8.9485874899616307E-8</v>
      </c>
      <c r="M464" s="81"/>
    </row>
    <row r="465" spans="2:13">
      <c r="B465" s="58">
        <v>435</v>
      </c>
      <c r="C465" s="216">
        <f>'[1]24.02.20_Inlet'!D446</f>
        <v>45342</v>
      </c>
      <c r="D465" s="216"/>
      <c r="E465" s="59">
        <f>'[1]24.02.20_Inlet'!E446</f>
        <v>0.74047453703703703</v>
      </c>
      <c r="F465" s="58" t="s">
        <v>1</v>
      </c>
      <c r="G465" s="60">
        <v>2.6476077451592756E-3</v>
      </c>
      <c r="H465" s="61">
        <v>0.26340000000000002</v>
      </c>
      <c r="I465" s="62">
        <f t="shared" si="12"/>
        <v>6.9737988007495327E-4</v>
      </c>
      <c r="J465" s="79">
        <v>2.4558400999375392E-7</v>
      </c>
      <c r="K465" s="80">
        <v>0.33333333333333331</v>
      </c>
      <c r="L465" s="79">
        <f t="shared" si="13"/>
        <v>8.186133666458464E-8</v>
      </c>
      <c r="M465" s="81"/>
    </row>
    <row r="466" spans="2:13">
      <c r="B466" s="58">
        <v>436</v>
      </c>
      <c r="C466" s="216">
        <f>'[1]24.02.20_Inlet'!D447</f>
        <v>45342</v>
      </c>
      <c r="D466" s="216"/>
      <c r="E466" s="59">
        <f>'[1]24.02.20_Inlet'!E447</f>
        <v>0.74116898148148147</v>
      </c>
      <c r="F466" s="58" t="s">
        <v>1</v>
      </c>
      <c r="G466" s="60">
        <v>2.6420879807263313E-3</v>
      </c>
      <c r="H466" s="61">
        <v>0.26350000000000001</v>
      </c>
      <c r="I466" s="62">
        <f t="shared" si="12"/>
        <v>6.9619018292138828E-4</v>
      </c>
      <c r="J466" s="79">
        <v>2.3283126617292761E-7</v>
      </c>
      <c r="K466" s="80">
        <v>0.32500000000000001</v>
      </c>
      <c r="L466" s="79">
        <f t="shared" si="13"/>
        <v>7.5670161506201478E-8</v>
      </c>
      <c r="M466" s="81"/>
    </row>
    <row r="467" spans="2:13">
      <c r="B467" s="58">
        <v>437</v>
      </c>
      <c r="C467" s="216">
        <f>'[1]24.02.20_Inlet'!D448</f>
        <v>45342</v>
      </c>
      <c r="D467" s="216"/>
      <c r="E467" s="59">
        <f>'[1]24.02.20_Inlet'!E448</f>
        <v>0.74186342592592591</v>
      </c>
      <c r="F467" s="58" t="s">
        <v>1</v>
      </c>
      <c r="G467" s="60">
        <v>2.6462264656018559E-3</v>
      </c>
      <c r="H467" s="61">
        <v>0.26429999999999998</v>
      </c>
      <c r="I467" s="62">
        <f t="shared" si="12"/>
        <v>6.9939765485857051E-4</v>
      </c>
      <c r="J467" s="79">
        <v>2.2847327563130184E-7</v>
      </c>
      <c r="K467" s="80">
        <v>0.32500000000000001</v>
      </c>
      <c r="L467" s="79">
        <f t="shared" si="13"/>
        <v>7.4253814580173098E-8</v>
      </c>
      <c r="M467" s="81"/>
    </row>
    <row r="468" spans="2:13">
      <c r="B468" s="58">
        <v>438</v>
      </c>
      <c r="C468" s="216">
        <f>'[1]24.02.20_Inlet'!D449</f>
        <v>45342</v>
      </c>
      <c r="D468" s="216"/>
      <c r="E468" s="59">
        <f>'[1]24.02.20_Inlet'!E449</f>
        <v>0.74255787037037035</v>
      </c>
      <c r="F468" s="58" t="s">
        <v>1</v>
      </c>
      <c r="G468" s="60">
        <v>2.6356366556616398E-3</v>
      </c>
      <c r="H468" s="61">
        <v>0.26450000000000001</v>
      </c>
      <c r="I468" s="62">
        <f t="shared" si="12"/>
        <v>6.9712589542250377E-4</v>
      </c>
      <c r="J468" s="79">
        <v>2.3233871687338269E-7</v>
      </c>
      <c r="K468" s="80">
        <v>0.32500000000000001</v>
      </c>
      <c r="L468" s="79">
        <f t="shared" si="13"/>
        <v>7.5510082983849374E-8</v>
      </c>
      <c r="M468" s="81"/>
    </row>
    <row r="469" spans="2:13">
      <c r="B469" s="58">
        <v>439</v>
      </c>
      <c r="C469" s="216">
        <f>'[1]24.02.20_Inlet'!D450</f>
        <v>45342</v>
      </c>
      <c r="D469" s="216"/>
      <c r="E469" s="59">
        <f>'[1]24.02.20_Inlet'!E450</f>
        <v>0.7432523148148148</v>
      </c>
      <c r="F469" s="58" t="s">
        <v>1</v>
      </c>
      <c r="G469" s="60">
        <v>2.6405675024538233E-3</v>
      </c>
      <c r="H469" s="61">
        <v>0.26429999999999998</v>
      </c>
      <c r="I469" s="62">
        <f t="shared" si="12"/>
        <v>6.9790199089854541E-4</v>
      </c>
      <c r="J469" s="79">
        <v>2.1144284821986257E-7</v>
      </c>
      <c r="K469" s="80">
        <v>0.35833333333333334</v>
      </c>
      <c r="L469" s="79">
        <f t="shared" si="13"/>
        <v>7.5767020612117424E-8</v>
      </c>
      <c r="M469" s="81"/>
    </row>
    <row r="470" spans="2:13">
      <c r="B470" s="58">
        <v>440</v>
      </c>
      <c r="C470" s="216">
        <f>'[1]24.02.20_Inlet'!D451</f>
        <v>45342</v>
      </c>
      <c r="D470" s="216"/>
      <c r="E470" s="59">
        <f>'[1]24.02.20_Inlet'!E451</f>
        <v>0.74394675925925924</v>
      </c>
      <c r="F470" s="58" t="s">
        <v>1</v>
      </c>
      <c r="G470" s="60">
        <v>2.6429874185776745E-3</v>
      </c>
      <c r="H470" s="61">
        <v>0.26350000000000001</v>
      </c>
      <c r="I470" s="62">
        <f t="shared" si="12"/>
        <v>6.9642718479521733E-4</v>
      </c>
      <c r="J470" s="79">
        <v>2.0032301240296246E-7</v>
      </c>
      <c r="K470" s="80">
        <v>0.32500000000000001</v>
      </c>
      <c r="L470" s="79">
        <f t="shared" si="13"/>
        <v>6.5104979030962803E-8</v>
      </c>
      <c r="M470" s="81"/>
    </row>
    <row r="471" spans="2:13">
      <c r="B471" s="58">
        <v>441</v>
      </c>
      <c r="C471" s="216">
        <f>'[1]24.02.20_Inlet'!D452</f>
        <v>45342</v>
      </c>
      <c r="D471" s="216"/>
      <c r="E471" s="59">
        <f>'[1]24.02.20_Inlet'!E452</f>
        <v>0.74464120370370368</v>
      </c>
      <c r="F471" s="58" t="s">
        <v>1</v>
      </c>
      <c r="G471" s="60">
        <v>2.6416329080039256E-3</v>
      </c>
      <c r="H471" s="61">
        <v>0.26429999999999998</v>
      </c>
      <c r="I471" s="62">
        <f t="shared" si="12"/>
        <v>6.9818357758543749E-4</v>
      </c>
      <c r="J471" s="79">
        <v>1.960828053894887E-7</v>
      </c>
      <c r="K471" s="80">
        <v>0.32500000000000001</v>
      </c>
      <c r="L471" s="79">
        <f t="shared" si="13"/>
        <v>6.3726911751583829E-8</v>
      </c>
      <c r="M471" s="81"/>
    </row>
    <row r="472" spans="2:13">
      <c r="B472" s="58">
        <v>442</v>
      </c>
      <c r="C472" s="216">
        <f>'[1]24.02.20_Inlet'!D453</f>
        <v>45342</v>
      </c>
      <c r="D472" s="216"/>
      <c r="E472" s="59">
        <f>'[1]24.02.20_Inlet'!E453</f>
        <v>0.74533564814814812</v>
      </c>
      <c r="F472" s="58" t="s">
        <v>1</v>
      </c>
      <c r="G472" s="60">
        <v>2.6351601677522978E-3</v>
      </c>
      <c r="H472" s="61">
        <v>0.26350000000000001</v>
      </c>
      <c r="I472" s="62">
        <f t="shared" si="12"/>
        <v>6.9436470420273047E-4</v>
      </c>
      <c r="J472" s="79">
        <v>1.9181582939234406E-7</v>
      </c>
      <c r="K472" s="80">
        <v>0.32500000000000001</v>
      </c>
      <c r="L472" s="79">
        <f t="shared" si="13"/>
        <v>6.2340144552511817E-8</v>
      </c>
      <c r="M472" s="81"/>
    </row>
    <row r="473" spans="2:13">
      <c r="B473" s="58">
        <v>443</v>
      </c>
      <c r="C473" s="216">
        <f>'[1]24.02.20_Inlet'!D454</f>
        <v>45342</v>
      </c>
      <c r="D473" s="216"/>
      <c r="E473" s="59">
        <f>'[1]24.02.20_Inlet'!E454</f>
        <v>0.74603009259259256</v>
      </c>
      <c r="F473" s="58" t="s">
        <v>1</v>
      </c>
      <c r="G473" s="60">
        <v>2.6333398768626747E-3</v>
      </c>
      <c r="H473" s="61">
        <v>0.26350000000000001</v>
      </c>
      <c r="I473" s="62">
        <f t="shared" si="12"/>
        <v>6.9388505755331475E-4</v>
      </c>
      <c r="J473" s="79">
        <v>1.7251003836887658E-7</v>
      </c>
      <c r="K473" s="80">
        <v>0.38999999999999996</v>
      </c>
      <c r="L473" s="79">
        <f t="shared" si="13"/>
        <v>6.7278914963861855E-8</v>
      </c>
      <c r="M473" s="81"/>
    </row>
    <row r="474" spans="2:13">
      <c r="B474" s="58">
        <v>444</v>
      </c>
      <c r="C474" s="216">
        <f>'[1]24.02.20_Inlet'!D455</f>
        <v>45342</v>
      </c>
      <c r="D474" s="216"/>
      <c r="E474" s="59">
        <f>'[1]24.02.20_Inlet'!E455</f>
        <v>0.74672453703703701</v>
      </c>
      <c r="F474" s="58" t="s">
        <v>1</v>
      </c>
      <c r="G474" s="60">
        <v>2.6449469081823856E-3</v>
      </c>
      <c r="H474" s="61">
        <v>0.2656</v>
      </c>
      <c r="I474" s="62">
        <f t="shared" si="12"/>
        <v>7.0249789881324167E-4</v>
      </c>
      <c r="J474" s="79">
        <v>1.553778888194878E-7</v>
      </c>
      <c r="K474" s="80">
        <v>0.32500000000000001</v>
      </c>
      <c r="L474" s="79">
        <f t="shared" si="13"/>
        <v>5.0497813866333536E-8</v>
      </c>
      <c r="M474" s="81"/>
    </row>
    <row r="475" spans="2:13">
      <c r="B475" s="58">
        <v>445</v>
      </c>
      <c r="C475" s="216">
        <f>'[1]24.02.20_Inlet'!D456</f>
        <v>45342</v>
      </c>
      <c r="D475" s="216"/>
      <c r="E475" s="59">
        <f>'[1]24.02.20_Inlet'!E456</f>
        <v>0.74741898148148145</v>
      </c>
      <c r="F475" s="58" t="s">
        <v>1</v>
      </c>
      <c r="G475" s="60">
        <v>2.6512054965646468E-3</v>
      </c>
      <c r="H475" s="61">
        <v>0.26350000000000001</v>
      </c>
      <c r="I475" s="62">
        <f t="shared" si="12"/>
        <v>6.9859264834478448E-4</v>
      </c>
      <c r="J475" s="79">
        <v>1.6227893280985097E-7</v>
      </c>
      <c r="K475" s="80">
        <v>0.32500000000000001</v>
      </c>
      <c r="L475" s="79">
        <f t="shared" si="13"/>
        <v>5.2740653163201564E-8</v>
      </c>
      <c r="M475" s="81"/>
    </row>
    <row r="476" spans="2:13">
      <c r="B476" s="58">
        <v>446</v>
      </c>
      <c r="C476" s="216">
        <f>'[1]24.02.20_Inlet'!D457</f>
        <v>45342</v>
      </c>
      <c r="D476" s="216"/>
      <c r="E476" s="59">
        <f>'[1]24.02.20_Inlet'!E457</f>
        <v>0.74811342592592589</v>
      </c>
      <c r="F476" s="58" t="s">
        <v>1</v>
      </c>
      <c r="G476" s="60">
        <v>2.6368787365039707E-3</v>
      </c>
      <c r="H476" s="61">
        <v>0.26580000000000004</v>
      </c>
      <c r="I476" s="62">
        <f t="shared" si="12"/>
        <v>7.0088236816275549E-4</v>
      </c>
      <c r="J476" s="79">
        <v>1.2391362541268848E-7</v>
      </c>
      <c r="K476" s="80">
        <v>0.38999999999999996</v>
      </c>
      <c r="L476" s="79">
        <f t="shared" si="13"/>
        <v>4.8326313910948501E-8</v>
      </c>
      <c r="M476" s="81"/>
    </row>
    <row r="477" spans="2:13">
      <c r="B477" s="58">
        <v>447</v>
      </c>
      <c r="C477" s="216">
        <f>'[1]24.02.20_Inlet'!D458</f>
        <v>45342</v>
      </c>
      <c r="D477" s="216"/>
      <c r="E477" s="59">
        <f>'[1]24.02.20_Inlet'!E458</f>
        <v>0.74880787037037033</v>
      </c>
      <c r="F477" s="58" t="s">
        <v>1</v>
      </c>
      <c r="G477" s="60">
        <v>2.6359578834656912E-3</v>
      </c>
      <c r="H477" s="61">
        <v>0.26419999999999999</v>
      </c>
      <c r="I477" s="62">
        <f t="shared" si="12"/>
        <v>6.9642007281163563E-4</v>
      </c>
      <c r="J477" s="79">
        <v>1.1166413848487552E-7</v>
      </c>
      <c r="K477" s="80">
        <v>0.35833333333333334</v>
      </c>
      <c r="L477" s="79">
        <f t="shared" si="13"/>
        <v>4.0012982957080397E-8</v>
      </c>
      <c r="M477" s="81"/>
    </row>
    <row r="478" spans="2:13">
      <c r="B478" s="58">
        <v>448</v>
      </c>
      <c r="C478" s="216">
        <f>'[1]24.02.20_Inlet'!D459</f>
        <v>45342</v>
      </c>
      <c r="D478" s="216"/>
      <c r="E478" s="59">
        <f>'[1]24.02.20_Inlet'!E459</f>
        <v>0.74950231481481477</v>
      </c>
      <c r="F478" s="58" t="s">
        <v>1</v>
      </c>
      <c r="G478" s="60">
        <v>2.6518051217988758E-3</v>
      </c>
      <c r="H478" s="61">
        <v>0.26340000000000002</v>
      </c>
      <c r="I478" s="62">
        <f t="shared" si="12"/>
        <v>6.9848546908182394E-4</v>
      </c>
      <c r="J478" s="79">
        <v>1.2047648790934238E-7</v>
      </c>
      <c r="K478" s="80">
        <v>0.38999999999999996</v>
      </c>
      <c r="L478" s="79">
        <f t="shared" si="13"/>
        <v>4.6985830284643523E-8</v>
      </c>
      <c r="M478" s="81"/>
    </row>
    <row r="479" spans="2:13">
      <c r="B479" s="58">
        <v>449</v>
      </c>
      <c r="C479" s="216">
        <f>'[1]24.02.20_Inlet'!D460</f>
        <v>45342</v>
      </c>
      <c r="D479" s="216"/>
      <c r="E479" s="59">
        <f>'[1]24.02.20_Inlet'!E460</f>
        <v>0.75019675925925922</v>
      </c>
      <c r="F479" s="58" t="s">
        <v>1</v>
      </c>
      <c r="G479" s="60">
        <v>2.6467083073079328E-3</v>
      </c>
      <c r="H479" s="61">
        <v>0.26350000000000001</v>
      </c>
      <c r="I479" s="62">
        <f t="shared" si="12"/>
        <v>6.9740763897564034E-4</v>
      </c>
      <c r="J479" s="79">
        <v>1.2184705987329345E-7</v>
      </c>
      <c r="K479" s="80">
        <v>0.38999999999999996</v>
      </c>
      <c r="L479" s="79">
        <f t="shared" si="13"/>
        <v>4.7520353350584443E-8</v>
      </c>
      <c r="M479" s="81"/>
    </row>
    <row r="480" spans="2:13">
      <c r="B480" s="58">
        <v>450</v>
      </c>
      <c r="C480" s="216">
        <f>'[1]24.02.20_Inlet'!D461</f>
        <v>45342</v>
      </c>
      <c r="D480" s="216"/>
      <c r="E480" s="59">
        <f>'[1]24.02.20_Inlet'!E461</f>
        <v>0.75089120370370366</v>
      </c>
      <c r="F480" s="58" t="s">
        <v>1</v>
      </c>
      <c r="G480" s="60">
        <v>2.6322798251093068E-3</v>
      </c>
      <c r="H480" s="61">
        <v>0.26350000000000001</v>
      </c>
      <c r="I480" s="62">
        <f t="shared" ref="I480:I543" si="14">G480*H480</f>
        <v>6.9360573391630232E-4</v>
      </c>
      <c r="J480" s="79">
        <v>1.0461318818595518E-7</v>
      </c>
      <c r="K480" s="80">
        <v>0.38999999999999996</v>
      </c>
      <c r="L480" s="79">
        <f t="shared" ref="L480:L543" si="15">J480*K480</f>
        <v>4.0799143392522515E-8</v>
      </c>
      <c r="M480" s="81"/>
    </row>
    <row r="481" spans="2:13">
      <c r="B481" s="58">
        <v>451</v>
      </c>
      <c r="C481" s="216">
        <f>'[1]24.02.20_Inlet'!D462</f>
        <v>45342</v>
      </c>
      <c r="D481" s="216"/>
      <c r="E481" s="59">
        <f>'[1]24.02.20_Inlet'!E462</f>
        <v>0.7515856481481481</v>
      </c>
      <c r="F481" s="58" t="s">
        <v>1</v>
      </c>
      <c r="G481" s="60">
        <v>2.6349620772731326E-3</v>
      </c>
      <c r="H481" s="61">
        <v>0.26429999999999998</v>
      </c>
      <c r="I481" s="62">
        <f t="shared" si="14"/>
        <v>6.9642047702328893E-4</v>
      </c>
      <c r="J481" s="79">
        <v>1.041474078700812E-7</v>
      </c>
      <c r="K481" s="80">
        <v>0.38999999999999996</v>
      </c>
      <c r="L481" s="79">
        <f t="shared" si="15"/>
        <v>4.0617489069331664E-8</v>
      </c>
      <c r="M481" s="81"/>
    </row>
    <row r="482" spans="2:13">
      <c r="B482" s="58">
        <v>452</v>
      </c>
      <c r="C482" s="216">
        <f>'[1]24.02.20_Inlet'!D463</f>
        <v>45342</v>
      </c>
      <c r="D482" s="216"/>
      <c r="E482" s="59">
        <f>'[1]24.02.20_Inlet'!E463</f>
        <v>0.75228009259259254</v>
      </c>
      <c r="F482" s="58" t="s">
        <v>1</v>
      </c>
      <c r="G482" s="60">
        <v>2.6449736771660569E-3</v>
      </c>
      <c r="H482" s="61">
        <v>0.26439999999999997</v>
      </c>
      <c r="I482" s="62">
        <f t="shared" si="14"/>
        <v>6.993310402427053E-4</v>
      </c>
      <c r="J482" s="79">
        <v>9.5645578656196993E-8</v>
      </c>
      <c r="K482" s="80">
        <v>0.38999999999999996</v>
      </c>
      <c r="L482" s="79">
        <f t="shared" si="15"/>
        <v>3.7301775675916823E-8</v>
      </c>
      <c r="M482" s="81"/>
    </row>
    <row r="483" spans="2:13">
      <c r="B483" s="58">
        <v>453</v>
      </c>
      <c r="C483" s="216">
        <f>'[1]24.02.20_Inlet'!D464</f>
        <v>45342</v>
      </c>
      <c r="D483" s="216"/>
      <c r="E483" s="59">
        <f>'[1]24.02.20_Inlet'!E464</f>
        <v>0.75297453703703698</v>
      </c>
      <c r="F483" s="58" t="s">
        <v>1</v>
      </c>
      <c r="G483" s="60">
        <v>2.6417935219059515E-3</v>
      </c>
      <c r="H483" s="61">
        <v>0.26450000000000001</v>
      </c>
      <c r="I483" s="62">
        <f t="shared" si="14"/>
        <v>6.9875438654412418E-4</v>
      </c>
      <c r="J483" s="79">
        <v>8.8835549210314979E-8</v>
      </c>
      <c r="K483" s="80">
        <v>0.38999999999999996</v>
      </c>
      <c r="L483" s="79">
        <f t="shared" si="15"/>
        <v>3.464586419202284E-8</v>
      </c>
      <c r="M483" s="81"/>
    </row>
    <row r="484" spans="2:13">
      <c r="B484" s="58">
        <v>454</v>
      </c>
      <c r="C484" s="216">
        <f>'[1]24.02.20_Inlet'!D465</f>
        <v>45342</v>
      </c>
      <c r="D484" s="216"/>
      <c r="E484" s="59">
        <f>'[1]24.02.20_Inlet'!E465</f>
        <v>0.75366898148148154</v>
      </c>
      <c r="F484" s="58" t="s">
        <v>1</v>
      </c>
      <c r="G484" s="60">
        <v>2.6280289105023642E-3</v>
      </c>
      <c r="H484" s="61">
        <v>0.26439999999999997</v>
      </c>
      <c r="I484" s="62">
        <f t="shared" si="14"/>
        <v>6.9485084393682505E-4</v>
      </c>
      <c r="J484" s="79">
        <v>9.5051307218702594E-8</v>
      </c>
      <c r="K484" s="80">
        <v>0.38999999999999996</v>
      </c>
      <c r="L484" s="79">
        <f t="shared" si="15"/>
        <v>3.7070009815294007E-8</v>
      </c>
      <c r="M484" s="81"/>
    </row>
    <row r="485" spans="2:13">
      <c r="B485" s="58">
        <v>455</v>
      </c>
      <c r="C485" s="216">
        <f>'[1]24.02.20_Inlet'!D466</f>
        <v>45342</v>
      </c>
      <c r="D485" s="216"/>
      <c r="E485" s="59">
        <f>'[1]24.02.20_Inlet'!E466</f>
        <v>0.75436342592592598</v>
      </c>
      <c r="F485" s="58" t="s">
        <v>1</v>
      </c>
      <c r="G485" s="60">
        <v>2.6333827072365485E-3</v>
      </c>
      <c r="H485" s="61">
        <v>0.26369999999999999</v>
      </c>
      <c r="I485" s="62">
        <f t="shared" si="14"/>
        <v>6.944230198982778E-4</v>
      </c>
      <c r="J485" s="79">
        <v>9.1764076023913631E-8</v>
      </c>
      <c r="K485" s="80">
        <v>0.38999999999999996</v>
      </c>
      <c r="L485" s="79">
        <f t="shared" si="15"/>
        <v>3.5787989649326314E-8</v>
      </c>
      <c r="M485" s="81"/>
    </row>
    <row r="486" spans="2:13">
      <c r="B486" s="58">
        <v>456</v>
      </c>
      <c r="C486" s="216">
        <f>'[1]24.02.20_Inlet'!D467</f>
        <v>45342</v>
      </c>
      <c r="D486" s="216"/>
      <c r="E486" s="59">
        <f>'[1]24.02.20_Inlet'!E467</f>
        <v>0.75505787037037042</v>
      </c>
      <c r="F486" s="58" t="s">
        <v>1</v>
      </c>
      <c r="G486" s="60">
        <v>2.6432015704470416E-3</v>
      </c>
      <c r="H486" s="61">
        <v>0.26350000000000001</v>
      </c>
      <c r="I486" s="62">
        <f t="shared" si="14"/>
        <v>6.9648361381279553E-4</v>
      </c>
      <c r="J486" s="79">
        <v>9.152315517087533E-8</v>
      </c>
      <c r="K486" s="80">
        <v>0.38999999999999996</v>
      </c>
      <c r="L486" s="79">
        <f t="shared" si="15"/>
        <v>3.5694030516641372E-8</v>
      </c>
      <c r="M486" s="81"/>
    </row>
    <row r="487" spans="2:13">
      <c r="B487" s="58">
        <v>457</v>
      </c>
      <c r="C487" s="216">
        <f>'[1]24.02.20_Inlet'!D468</f>
        <v>45342</v>
      </c>
      <c r="D487" s="216"/>
      <c r="E487" s="59">
        <f>'[1]24.02.20_Inlet'!E468</f>
        <v>0.75575231481481486</v>
      </c>
      <c r="F487" s="58" t="s">
        <v>1</v>
      </c>
      <c r="G487" s="60">
        <v>2.6344427589899168E-3</v>
      </c>
      <c r="H487" s="61">
        <v>0.26439999999999997</v>
      </c>
      <c r="I487" s="62">
        <f t="shared" si="14"/>
        <v>6.965466654769339E-4</v>
      </c>
      <c r="J487" s="79">
        <v>9.9211207281163545E-8</v>
      </c>
      <c r="K487" s="80">
        <v>0.38999999999999996</v>
      </c>
      <c r="L487" s="79">
        <f t="shared" si="15"/>
        <v>3.869237083965378E-8</v>
      </c>
      <c r="M487" s="81"/>
    </row>
    <row r="488" spans="2:13">
      <c r="B488" s="58">
        <v>458</v>
      </c>
      <c r="C488" s="216">
        <f>'[1]24.02.20_Inlet'!D469</f>
        <v>45342</v>
      </c>
      <c r="D488" s="216"/>
      <c r="E488" s="59">
        <f>'[1]24.02.20_Inlet'!E469</f>
        <v>0.7564467592592593</v>
      </c>
      <c r="F488" s="58" t="s">
        <v>1</v>
      </c>
      <c r="G488" s="60">
        <v>2.6488230570179349E-3</v>
      </c>
      <c r="H488" s="61">
        <v>0.2651</v>
      </c>
      <c r="I488" s="62">
        <f t="shared" si="14"/>
        <v>7.0220299241545458E-4</v>
      </c>
      <c r="J488" s="79">
        <v>9.6197019719817956E-8</v>
      </c>
      <c r="K488" s="80">
        <v>0.38999999999999996</v>
      </c>
      <c r="L488" s="79">
        <f t="shared" si="15"/>
        <v>3.7516837690729E-8</v>
      </c>
      <c r="M488" s="81"/>
    </row>
    <row r="489" spans="2:13">
      <c r="B489" s="58">
        <v>459</v>
      </c>
      <c r="C489" s="216">
        <f>'[1]24.02.20_Inlet'!D470</f>
        <v>45342</v>
      </c>
      <c r="D489" s="216"/>
      <c r="E489" s="59">
        <f>'[1]24.02.20_Inlet'!E470</f>
        <v>0.75714120370370375</v>
      </c>
      <c r="F489" s="58" t="s">
        <v>1</v>
      </c>
      <c r="G489" s="60">
        <v>2.6371999643080217E-3</v>
      </c>
      <c r="H489" s="61">
        <v>0.26450000000000001</v>
      </c>
      <c r="I489" s="62">
        <f t="shared" si="14"/>
        <v>6.9753939055947176E-4</v>
      </c>
      <c r="J489" s="79">
        <v>1.0137949495850808E-7</v>
      </c>
      <c r="K489" s="80">
        <v>0.42333333333333328</v>
      </c>
      <c r="L489" s="79">
        <f t="shared" si="15"/>
        <v>4.2917319532435083E-8</v>
      </c>
      <c r="M489" s="81"/>
    </row>
    <row r="490" spans="2:13">
      <c r="B490" s="58">
        <v>460</v>
      </c>
      <c r="C490" s="216">
        <f>'[1]24.02.20_Inlet'!D471</f>
        <v>45342</v>
      </c>
      <c r="D490" s="216"/>
      <c r="E490" s="59">
        <f>'[1]24.02.20_Inlet'!E471</f>
        <v>0.75783564814814819</v>
      </c>
      <c r="F490" s="58" t="s">
        <v>1</v>
      </c>
      <c r="G490" s="60">
        <v>2.6391755153029359E-3</v>
      </c>
      <c r="H490" s="61">
        <v>0.26440000000000002</v>
      </c>
      <c r="I490" s="62">
        <f t="shared" si="14"/>
        <v>6.9779800624609632E-4</v>
      </c>
      <c r="J490" s="79">
        <v>9.6277326670830732E-8</v>
      </c>
      <c r="K490" s="80">
        <v>0.38999999999999996</v>
      </c>
      <c r="L490" s="79">
        <f t="shared" si="15"/>
        <v>3.7548157401623981E-8</v>
      </c>
      <c r="M490" s="81"/>
    </row>
    <row r="491" spans="2:13">
      <c r="B491" s="58">
        <v>461</v>
      </c>
      <c r="C491" s="216">
        <f>'[1]24.02.20_Inlet'!D472</f>
        <v>45342</v>
      </c>
      <c r="D491" s="216"/>
      <c r="E491" s="59">
        <f>'[1]24.02.20_Inlet'!E472</f>
        <v>0.75853009259259263</v>
      </c>
      <c r="F491" s="58" t="s">
        <v>1</v>
      </c>
      <c r="G491" s="60">
        <v>2.6461889890247161E-3</v>
      </c>
      <c r="H491" s="61">
        <v>0.26339999999999997</v>
      </c>
      <c r="I491" s="62">
        <f t="shared" si="14"/>
        <v>6.9700617970911013E-4</v>
      </c>
      <c r="J491" s="79">
        <v>1.014705095029892E-7</v>
      </c>
      <c r="K491" s="80">
        <v>0.45500000000000002</v>
      </c>
      <c r="L491" s="79">
        <f t="shared" si="15"/>
        <v>4.6169081823860089E-8</v>
      </c>
      <c r="M491" s="81"/>
    </row>
    <row r="492" spans="2:13">
      <c r="B492" s="58">
        <v>462</v>
      </c>
      <c r="C492" s="216">
        <f>'[1]24.02.20_Inlet'!D473</f>
        <v>45342</v>
      </c>
      <c r="D492" s="216"/>
      <c r="E492" s="59">
        <f>'[1]24.02.20_Inlet'!E473</f>
        <v>0.75922453703703707</v>
      </c>
      <c r="F492" s="58" t="s">
        <v>1</v>
      </c>
      <c r="G492" s="60">
        <v>2.6449683233693224E-3</v>
      </c>
      <c r="H492" s="61">
        <v>0.26339999999999997</v>
      </c>
      <c r="I492" s="62">
        <f t="shared" si="14"/>
        <v>6.966846563754794E-4</v>
      </c>
      <c r="J492" s="79">
        <v>9.7364147407870069E-8</v>
      </c>
      <c r="K492" s="80">
        <v>0.38999999999999996</v>
      </c>
      <c r="L492" s="79">
        <f t="shared" si="15"/>
        <v>3.7972017489069326E-8</v>
      </c>
      <c r="M492" s="81"/>
    </row>
    <row r="493" spans="2:13">
      <c r="B493" s="58">
        <v>463</v>
      </c>
      <c r="C493" s="216">
        <f>'[1]24.02.20_Inlet'!D474</f>
        <v>45342</v>
      </c>
      <c r="D493" s="216"/>
      <c r="E493" s="59">
        <f>'[1]24.02.20_Inlet'!E474</f>
        <v>0.75991898148148151</v>
      </c>
      <c r="F493" s="58" t="s">
        <v>1</v>
      </c>
      <c r="G493" s="60">
        <v>2.6517141072543945E-3</v>
      </c>
      <c r="H493" s="61">
        <v>0.26339999999999997</v>
      </c>
      <c r="I493" s="62">
        <f t="shared" si="14"/>
        <v>6.984614958508074E-4</v>
      </c>
      <c r="J493" s="79">
        <v>9.9628803426429921E-8</v>
      </c>
      <c r="K493" s="80">
        <v>0.38999999999999996</v>
      </c>
      <c r="L493" s="79">
        <f t="shared" si="15"/>
        <v>3.8855233336307666E-8</v>
      </c>
      <c r="M493" s="81"/>
    </row>
    <row r="494" spans="2:13">
      <c r="B494" s="58">
        <v>464</v>
      </c>
      <c r="C494" s="216">
        <f>'[1]24.02.20_Inlet'!D475</f>
        <v>45342</v>
      </c>
      <c r="D494" s="216"/>
      <c r="E494" s="59">
        <f>'[1]24.02.20_Inlet'!E475</f>
        <v>0.76061342592592596</v>
      </c>
      <c r="F494" s="58" t="s">
        <v>1</v>
      </c>
      <c r="G494" s="60">
        <v>2.6472865173552242E-3</v>
      </c>
      <c r="H494" s="61">
        <v>0.26339999999999997</v>
      </c>
      <c r="I494" s="62">
        <f t="shared" si="14"/>
        <v>6.9729526867136598E-4</v>
      </c>
      <c r="J494" s="79">
        <v>9.5618809672526081E-8</v>
      </c>
      <c r="K494" s="80">
        <v>0.35833333333333334</v>
      </c>
      <c r="L494" s="79">
        <f t="shared" si="15"/>
        <v>3.4263406799321849E-8</v>
      </c>
      <c r="M494" s="81"/>
    </row>
    <row r="495" spans="2:13">
      <c r="B495" s="58">
        <v>465</v>
      </c>
      <c r="C495" s="216">
        <f>'[1]24.02.20_Inlet'!D476</f>
        <v>45342</v>
      </c>
      <c r="D495" s="216"/>
      <c r="E495" s="59">
        <f>'[1]24.02.20_Inlet'!E476</f>
        <v>0.7613078703703704</v>
      </c>
      <c r="F495" s="58" t="s">
        <v>1</v>
      </c>
      <c r="G495" s="60">
        <v>2.6476987597037565E-3</v>
      </c>
      <c r="H495" s="61">
        <v>0.26439999999999997</v>
      </c>
      <c r="I495" s="62">
        <f t="shared" si="14"/>
        <v>7.0005155206567316E-4</v>
      </c>
      <c r="J495" s="79">
        <v>9.3557597929865242E-8</v>
      </c>
      <c r="K495" s="80">
        <v>0.35833333333333334</v>
      </c>
      <c r="L495" s="79">
        <f t="shared" si="15"/>
        <v>3.3524805924868378E-8</v>
      </c>
      <c r="M495" s="81"/>
    </row>
    <row r="496" spans="2:13">
      <c r="B496" s="58">
        <v>466</v>
      </c>
      <c r="C496" s="216">
        <f>'[1]24.02.20_Inlet'!D477</f>
        <v>45342</v>
      </c>
      <c r="D496" s="216"/>
      <c r="E496" s="59">
        <f>'[1]24.02.20_Inlet'!E477</f>
        <v>0.76200231481481484</v>
      </c>
      <c r="F496" s="58" t="s">
        <v>1</v>
      </c>
      <c r="G496" s="60">
        <v>2.6411992504684571E-3</v>
      </c>
      <c r="H496" s="61">
        <v>0.26339999999999997</v>
      </c>
      <c r="I496" s="62">
        <f t="shared" si="14"/>
        <v>6.9569188257339156E-4</v>
      </c>
      <c r="J496" s="79">
        <v>9.6984027839742993E-8</v>
      </c>
      <c r="K496" s="80">
        <v>0.37</v>
      </c>
      <c r="L496" s="79">
        <f t="shared" si="15"/>
        <v>3.588409030070491E-8</v>
      </c>
      <c r="M496" s="81"/>
    </row>
    <row r="497" spans="2:13">
      <c r="B497" s="58">
        <v>467</v>
      </c>
      <c r="C497" s="216">
        <f>'[1]24.02.20_Inlet'!D478</f>
        <v>45342</v>
      </c>
      <c r="D497" s="216"/>
      <c r="E497" s="59">
        <f>'[1]24.02.20_Inlet'!E478</f>
        <v>0.76269675925925928</v>
      </c>
      <c r="F497" s="58" t="s">
        <v>1</v>
      </c>
      <c r="G497" s="60">
        <v>2.6420183813687871E-3</v>
      </c>
      <c r="H497" s="61">
        <v>0.26419999999999999</v>
      </c>
      <c r="I497" s="62">
        <f t="shared" si="14"/>
        <v>6.9802125635763353E-4</v>
      </c>
      <c r="J497" s="79">
        <v>9.1614169715356454E-8</v>
      </c>
      <c r="K497" s="80">
        <v>0.37</v>
      </c>
      <c r="L497" s="79">
        <f t="shared" si="15"/>
        <v>3.3897242794681891E-8</v>
      </c>
      <c r="M497" s="81"/>
    </row>
    <row r="498" spans="2:13">
      <c r="B498" s="58">
        <v>468</v>
      </c>
      <c r="C498" s="216">
        <f>'[1]24.02.20_Inlet'!D479</f>
        <v>45342</v>
      </c>
      <c r="D498" s="216"/>
      <c r="E498" s="59">
        <f>'[1]24.02.20_Inlet'!E479</f>
        <v>0.76339120370370372</v>
      </c>
      <c r="F498" s="58" t="s">
        <v>1</v>
      </c>
      <c r="G498" s="60">
        <v>2.6425430534487374E-3</v>
      </c>
      <c r="H498" s="61">
        <v>0.26329999999999998</v>
      </c>
      <c r="I498" s="62">
        <f t="shared" si="14"/>
        <v>6.9578158597305255E-4</v>
      </c>
      <c r="J498" s="79">
        <v>8.6388864102792904E-8</v>
      </c>
      <c r="K498" s="80">
        <v>0.37</v>
      </c>
      <c r="L498" s="79">
        <f t="shared" si="15"/>
        <v>3.1963879718033375E-8</v>
      </c>
      <c r="M498" s="81"/>
    </row>
    <row r="499" spans="2:13">
      <c r="B499" s="58">
        <v>469</v>
      </c>
      <c r="C499" s="216">
        <f>'[1]24.02.20_Inlet'!D480</f>
        <v>45342</v>
      </c>
      <c r="D499" s="216"/>
      <c r="E499" s="59">
        <f>'[1]24.02.20_Inlet'!E480</f>
        <v>0.76408564814814817</v>
      </c>
      <c r="F499" s="58" t="s">
        <v>1</v>
      </c>
      <c r="G499" s="60">
        <v>2.6390041938074414E-3</v>
      </c>
      <c r="H499" s="61">
        <v>0.26429999999999998</v>
      </c>
      <c r="I499" s="62">
        <f t="shared" si="14"/>
        <v>6.9748880842330672E-4</v>
      </c>
      <c r="J499" s="79">
        <v>8.8669581511555266E-8</v>
      </c>
      <c r="K499" s="80">
        <v>0.37</v>
      </c>
      <c r="L499" s="79">
        <f t="shared" si="15"/>
        <v>3.2807745159275447E-8</v>
      </c>
      <c r="M499" s="81"/>
    </row>
    <row r="500" spans="2:13">
      <c r="B500" s="58">
        <v>470</v>
      </c>
      <c r="C500" s="216">
        <f>'[1]24.02.20_Inlet'!D481</f>
        <v>45342</v>
      </c>
      <c r="D500" s="216"/>
      <c r="E500" s="59">
        <f>'[1]24.02.20_Inlet'!E481</f>
        <v>0.76478009259259261</v>
      </c>
      <c r="F500" s="58" t="s">
        <v>1</v>
      </c>
      <c r="G500" s="60">
        <v>2.6425644686356741E-3</v>
      </c>
      <c r="H500" s="61">
        <v>0.26419999999999999</v>
      </c>
      <c r="I500" s="62">
        <f t="shared" si="14"/>
        <v>6.9816553261354511E-4</v>
      </c>
      <c r="J500" s="79">
        <v>8.4879093423753003E-8</v>
      </c>
      <c r="K500" s="80">
        <v>0.37</v>
      </c>
      <c r="L500" s="79">
        <f t="shared" si="15"/>
        <v>3.140526456678861E-8</v>
      </c>
      <c r="M500" s="81"/>
    </row>
    <row r="501" spans="2:13">
      <c r="B501" s="58">
        <v>471</v>
      </c>
      <c r="C501" s="216">
        <f>'[1]24.02.20_Inlet'!D482</f>
        <v>45342</v>
      </c>
      <c r="D501" s="216"/>
      <c r="E501" s="59">
        <f>'[1]24.02.20_Inlet'!E482</f>
        <v>0.76547453703703705</v>
      </c>
      <c r="F501" s="58" t="s">
        <v>1</v>
      </c>
      <c r="G501" s="60">
        <v>2.622487730882484E-3</v>
      </c>
      <c r="H501" s="61">
        <v>0.26339999999999997</v>
      </c>
      <c r="I501" s="62">
        <f t="shared" si="14"/>
        <v>6.9076326831444624E-4</v>
      </c>
      <c r="J501" s="79">
        <v>9.5297581868475056E-8</v>
      </c>
      <c r="K501" s="80">
        <v>0.37</v>
      </c>
      <c r="L501" s="79">
        <f t="shared" si="15"/>
        <v>3.5260105291335768E-8</v>
      </c>
      <c r="M501" s="81"/>
    </row>
    <row r="502" spans="2:13">
      <c r="B502" s="58">
        <v>472</v>
      </c>
      <c r="C502" s="216">
        <f>'[1]24.02.20_Inlet'!D483</f>
        <v>45342</v>
      </c>
      <c r="D502" s="216"/>
      <c r="E502" s="59">
        <f>'[1]24.02.20_Inlet'!E483</f>
        <v>0.76616898148148149</v>
      </c>
      <c r="F502" s="58" t="s">
        <v>1</v>
      </c>
      <c r="G502" s="60">
        <v>2.6385705362719728E-3</v>
      </c>
      <c r="H502" s="61">
        <v>0.26419999999999999</v>
      </c>
      <c r="I502" s="62">
        <f t="shared" si="14"/>
        <v>6.9711033568305516E-4</v>
      </c>
      <c r="J502" s="79">
        <v>9.077362362808958E-8</v>
      </c>
      <c r="K502" s="80">
        <v>0.37</v>
      </c>
      <c r="L502" s="79">
        <f t="shared" si="15"/>
        <v>3.3586240742393141E-8</v>
      </c>
      <c r="M502" s="81"/>
    </row>
    <row r="503" spans="2:13">
      <c r="B503" s="58">
        <v>473</v>
      </c>
      <c r="C503" s="216">
        <f>'[1]24.02.20_Inlet'!D484</f>
        <v>45342</v>
      </c>
      <c r="D503" s="216"/>
      <c r="E503" s="59">
        <f>'[1]24.02.20_Inlet'!E484</f>
        <v>0.76686342592592593</v>
      </c>
      <c r="F503" s="58" t="s">
        <v>1</v>
      </c>
      <c r="G503" s="60">
        <v>2.6325368073525477E-3</v>
      </c>
      <c r="H503" s="61">
        <v>0.26429999999999998</v>
      </c>
      <c r="I503" s="62">
        <f t="shared" si="14"/>
        <v>6.9577947818327834E-4</v>
      </c>
      <c r="J503" s="79">
        <v>9.108949763540643E-8</v>
      </c>
      <c r="K503" s="80">
        <v>0.37</v>
      </c>
      <c r="L503" s="79">
        <f t="shared" si="15"/>
        <v>3.3703114125100378E-8</v>
      </c>
      <c r="M503" s="81"/>
    </row>
    <row r="504" spans="2:13">
      <c r="B504" s="58">
        <v>474</v>
      </c>
      <c r="C504" s="216">
        <f>'[1]24.02.20_Inlet'!D485</f>
        <v>45342</v>
      </c>
      <c r="D504" s="216"/>
      <c r="E504" s="59">
        <f>'[1]24.02.20_Inlet'!E485</f>
        <v>0.76755787037037038</v>
      </c>
      <c r="F504" s="58" t="s">
        <v>1</v>
      </c>
      <c r="G504" s="60">
        <v>0</v>
      </c>
      <c r="H504" s="61">
        <v>0.26400000000000001</v>
      </c>
      <c r="I504" s="62">
        <f t="shared" si="14"/>
        <v>0</v>
      </c>
      <c r="J504" s="79">
        <v>8.9424466851075204E-8</v>
      </c>
      <c r="K504" s="80">
        <v>0.37</v>
      </c>
      <c r="L504" s="79">
        <f t="shared" si="15"/>
        <v>3.3087052734897823E-8</v>
      </c>
      <c r="M504" s="81"/>
    </row>
    <row r="505" spans="2:13">
      <c r="B505" s="58">
        <v>475</v>
      </c>
      <c r="C505" s="216">
        <f>'[1]24.02.20_Inlet'!D486</f>
        <v>45342</v>
      </c>
      <c r="D505" s="216"/>
      <c r="E505" s="59">
        <f>'[1]24.02.20_Inlet'!E486</f>
        <v>0.76825231481481482</v>
      </c>
      <c r="F505" s="58" t="s">
        <v>1</v>
      </c>
      <c r="G505" s="60">
        <v>2.6392022842866066E-3</v>
      </c>
      <c r="H505" s="61">
        <v>0.26439999999999997</v>
      </c>
      <c r="I505" s="62">
        <f t="shared" si="14"/>
        <v>6.9780508396537872E-4</v>
      </c>
      <c r="J505" s="79">
        <v>9.5206567323993918E-8</v>
      </c>
      <c r="K505" s="80">
        <v>0.37</v>
      </c>
      <c r="L505" s="79">
        <f t="shared" si="15"/>
        <v>3.5226429909877751E-8</v>
      </c>
      <c r="M505" s="81"/>
    </row>
    <row r="506" spans="2:13">
      <c r="B506" s="58">
        <v>476</v>
      </c>
      <c r="C506" s="216">
        <f>'[1]24.02.20_Inlet'!D487</f>
        <v>45342</v>
      </c>
      <c r="D506" s="216"/>
      <c r="E506" s="59">
        <f>'[1]24.02.20_Inlet'!E487</f>
        <v>0.76894675925925926</v>
      </c>
      <c r="F506" s="58" t="s">
        <v>1</v>
      </c>
      <c r="G506" s="60">
        <v>2.6343035602748284E-3</v>
      </c>
      <c r="H506" s="61">
        <v>0.26419999999999999</v>
      </c>
      <c r="I506" s="62">
        <f t="shared" si="14"/>
        <v>6.9598300062460969E-4</v>
      </c>
      <c r="J506" s="79">
        <v>1.0061390202551976E-7</v>
      </c>
      <c r="K506" s="80">
        <v>0.37</v>
      </c>
      <c r="L506" s="79">
        <f t="shared" si="15"/>
        <v>3.7227143749442313E-8</v>
      </c>
      <c r="M506" s="81"/>
    </row>
    <row r="507" spans="2:13">
      <c r="B507" s="58">
        <v>477</v>
      </c>
      <c r="C507" s="216">
        <f>'[1]24.02.20_Inlet'!D488</f>
        <v>45342</v>
      </c>
      <c r="D507" s="216"/>
      <c r="E507" s="59">
        <f>'[1]24.02.20_Inlet'!E488</f>
        <v>0.7696412037037037</v>
      </c>
      <c r="F507" s="58" t="s">
        <v>1</v>
      </c>
      <c r="G507" s="60">
        <v>2.6518586597662169E-3</v>
      </c>
      <c r="H507" s="61">
        <v>0.26419999999999999</v>
      </c>
      <c r="I507" s="62">
        <f t="shared" si="14"/>
        <v>7.0062105791023445E-4</v>
      </c>
      <c r="J507" s="79">
        <v>1.1797626483447845E-7</v>
      </c>
      <c r="K507" s="80">
        <v>0.37</v>
      </c>
      <c r="L507" s="79">
        <f t="shared" si="15"/>
        <v>4.3651217988757029E-8</v>
      </c>
      <c r="M507" s="81"/>
    </row>
    <row r="508" spans="2:13">
      <c r="B508" s="58">
        <v>478</v>
      </c>
      <c r="C508" s="216">
        <f>'[1]24.02.20_Inlet'!D489</f>
        <v>45342</v>
      </c>
      <c r="D508" s="216"/>
      <c r="E508" s="59">
        <f>'[1]24.02.20_Inlet'!E489</f>
        <v>0.77033564814814814</v>
      </c>
      <c r="F508" s="58" t="s">
        <v>1</v>
      </c>
      <c r="G508" s="60">
        <v>2.6386240742393144E-3</v>
      </c>
      <c r="H508" s="61">
        <v>0.26440000000000002</v>
      </c>
      <c r="I508" s="62">
        <f t="shared" si="14"/>
        <v>6.976522052288748E-4</v>
      </c>
      <c r="J508" s="79">
        <v>1.2712590345319888E-7</v>
      </c>
      <c r="K508" s="80">
        <v>0.37</v>
      </c>
      <c r="L508" s="79">
        <f t="shared" si="15"/>
        <v>4.7036584277683585E-8</v>
      </c>
      <c r="M508" s="81"/>
    </row>
    <row r="509" spans="2:13">
      <c r="B509" s="58">
        <v>479</v>
      </c>
      <c r="C509" s="216">
        <f>'[1]24.02.20_Inlet'!D490</f>
        <v>45342</v>
      </c>
      <c r="D509" s="216"/>
      <c r="E509" s="59">
        <f>'[1]24.02.20_Inlet'!E490</f>
        <v>0.77103009259259259</v>
      </c>
      <c r="F509" s="58" t="s">
        <v>1</v>
      </c>
      <c r="G509" s="60">
        <v>2.6456214865708929E-3</v>
      </c>
      <c r="H509" s="61">
        <v>0.26340000000000002</v>
      </c>
      <c r="I509" s="62">
        <f t="shared" si="14"/>
        <v>6.968566995627732E-4</v>
      </c>
      <c r="J509" s="79">
        <v>1.4175782992772375E-7</v>
      </c>
      <c r="K509" s="80">
        <v>0.37</v>
      </c>
      <c r="L509" s="79">
        <f t="shared" si="15"/>
        <v>5.2450397073257789E-8</v>
      </c>
      <c r="M509" s="81"/>
    </row>
    <row r="510" spans="2:13">
      <c r="B510" s="58">
        <v>480</v>
      </c>
      <c r="C510" s="216">
        <f>'[1]24.02.20_Inlet'!D491</f>
        <v>45342</v>
      </c>
      <c r="D510" s="216"/>
      <c r="E510" s="59">
        <f>'[1]24.02.20_Inlet'!E491</f>
        <v>0.77172453703703703</v>
      </c>
      <c r="F510" s="58" t="s">
        <v>1</v>
      </c>
      <c r="G510" s="60">
        <v>2.6366485232444002E-3</v>
      </c>
      <c r="H510" s="61">
        <v>0.26350000000000001</v>
      </c>
      <c r="I510" s="62">
        <f t="shared" si="14"/>
        <v>6.9475688587489952E-4</v>
      </c>
      <c r="J510" s="79">
        <v>1.5822075488533951E-7</v>
      </c>
      <c r="K510" s="80">
        <v>0.37</v>
      </c>
      <c r="L510" s="79">
        <f t="shared" si="15"/>
        <v>5.8541679307575619E-8</v>
      </c>
      <c r="M510" s="81"/>
    </row>
    <row r="511" spans="2:13">
      <c r="B511" s="58">
        <v>481</v>
      </c>
      <c r="C511" s="216">
        <f>'[1]24.02.20_Inlet'!D492</f>
        <v>45342</v>
      </c>
      <c r="D511" s="216"/>
      <c r="E511" s="59">
        <f>'[1]24.02.20_Inlet'!E492</f>
        <v>0.77241898148148147</v>
      </c>
      <c r="F511" s="58" t="s">
        <v>1</v>
      </c>
      <c r="G511" s="60">
        <v>2.6434210761131435E-3</v>
      </c>
      <c r="H511" s="61">
        <v>0.26490000000000002</v>
      </c>
      <c r="I511" s="62">
        <f t="shared" si="14"/>
        <v>7.0024224306237178E-4</v>
      </c>
      <c r="J511" s="79">
        <v>1.8000535379673416E-7</v>
      </c>
      <c r="K511" s="80">
        <v>0.37</v>
      </c>
      <c r="L511" s="79">
        <f t="shared" si="15"/>
        <v>6.6601980904791644E-8</v>
      </c>
      <c r="M511" s="81"/>
    </row>
    <row r="512" spans="2:13">
      <c r="B512" s="58">
        <v>482</v>
      </c>
      <c r="C512" s="216">
        <f>'[1]24.02.20_Inlet'!D493</f>
        <v>45342</v>
      </c>
      <c r="D512" s="216"/>
      <c r="E512" s="59">
        <f>'[1]24.02.20_Inlet'!E493</f>
        <v>0.77311342592592591</v>
      </c>
      <c r="F512" s="58" t="s">
        <v>1</v>
      </c>
      <c r="G512" s="60">
        <v>2.6345980190952082E-3</v>
      </c>
      <c r="H512" s="61">
        <v>0.26450000000000001</v>
      </c>
      <c r="I512" s="62">
        <f t="shared" si="14"/>
        <v>6.9685117605068256E-4</v>
      </c>
      <c r="J512" s="79">
        <v>2.0127598822164718E-7</v>
      </c>
      <c r="K512" s="80">
        <v>0.37</v>
      </c>
      <c r="L512" s="79">
        <f t="shared" si="15"/>
        <v>7.4472115642009457E-8</v>
      </c>
      <c r="M512" s="81"/>
    </row>
    <row r="513" spans="2:13">
      <c r="B513" s="58">
        <v>483</v>
      </c>
      <c r="C513" s="216">
        <f>'[1]24.02.20_Inlet'!D494</f>
        <v>45342</v>
      </c>
      <c r="D513" s="216"/>
      <c r="E513" s="59">
        <f>'[1]24.02.20_Inlet'!E494</f>
        <v>0.77380787037037035</v>
      </c>
      <c r="F513" s="58" t="s">
        <v>1</v>
      </c>
      <c r="G513" s="60">
        <v>2.6372213794949584E-3</v>
      </c>
      <c r="H513" s="61">
        <v>0.26339999999999997</v>
      </c>
      <c r="I513" s="62">
        <f t="shared" si="14"/>
        <v>6.9464411135897197E-4</v>
      </c>
      <c r="J513" s="79">
        <v>2.1935575979298655E-7</v>
      </c>
      <c r="K513" s="80">
        <v>0.37</v>
      </c>
      <c r="L513" s="79">
        <f t="shared" si="15"/>
        <v>8.1161631123405018E-8</v>
      </c>
      <c r="M513" s="81"/>
    </row>
    <row r="514" spans="2:13">
      <c r="B514" s="58">
        <v>484</v>
      </c>
      <c r="C514" s="216">
        <f>'[1]24.02.20_Inlet'!D495</f>
        <v>45342</v>
      </c>
      <c r="D514" s="216"/>
      <c r="E514" s="59">
        <f>'[1]24.02.20_Inlet'!E495</f>
        <v>0.7745023148148148</v>
      </c>
      <c r="F514" s="58" t="s">
        <v>1</v>
      </c>
      <c r="G514" s="60">
        <v>2.6384902293209601E-3</v>
      </c>
      <c r="H514" s="61">
        <v>0.2661</v>
      </c>
      <c r="I514" s="62">
        <f t="shared" si="14"/>
        <v>7.0210225002230746E-4</v>
      </c>
      <c r="J514" s="79">
        <v>2.4174533773534395E-7</v>
      </c>
      <c r="K514" s="80">
        <v>0.37</v>
      </c>
      <c r="L514" s="79">
        <f t="shared" si="15"/>
        <v>8.944577496207726E-8</v>
      </c>
      <c r="M514" s="81"/>
    </row>
    <row r="515" spans="2:13">
      <c r="B515" s="58">
        <v>485</v>
      </c>
      <c r="C515" s="216">
        <f>'[1]24.02.20_Inlet'!D496</f>
        <v>45342</v>
      </c>
      <c r="D515" s="216"/>
      <c r="E515" s="59">
        <f>'[1]24.02.20_Inlet'!E496</f>
        <v>0.77519675925925924</v>
      </c>
      <c r="F515" s="58" t="s">
        <v>1</v>
      </c>
      <c r="G515" s="60">
        <v>2.6421254573034711E-3</v>
      </c>
      <c r="H515" s="61">
        <v>0.2641</v>
      </c>
      <c r="I515" s="62">
        <f t="shared" si="14"/>
        <v>6.977853332738467E-4</v>
      </c>
      <c r="J515" s="79">
        <v>2.5497992326224676E-7</v>
      </c>
      <c r="K515" s="80">
        <v>0.37</v>
      </c>
      <c r="L515" s="79">
        <f t="shared" si="15"/>
        <v>9.4342571607031302E-8</v>
      </c>
      <c r="M515" s="81"/>
    </row>
    <row r="516" spans="2:13">
      <c r="B516" s="58">
        <v>486</v>
      </c>
      <c r="C516" s="216">
        <f>'[1]24.02.20_Inlet'!D497</f>
        <v>45342</v>
      </c>
      <c r="D516" s="216"/>
      <c r="E516" s="59">
        <f>'[1]24.02.20_Inlet'!E497</f>
        <v>0.77589120370370368</v>
      </c>
      <c r="F516" s="58" t="s">
        <v>1</v>
      </c>
      <c r="G516" s="60">
        <v>2.6403587043811903E-3</v>
      </c>
      <c r="H516" s="61">
        <v>0.26429999999999998</v>
      </c>
      <c r="I516" s="62">
        <f t="shared" si="14"/>
        <v>6.9784680556794852E-4</v>
      </c>
      <c r="J516" s="79">
        <v>2.6605692870527342E-7</v>
      </c>
      <c r="K516" s="80">
        <v>0.37</v>
      </c>
      <c r="L516" s="79">
        <f t="shared" si="15"/>
        <v>9.8441063620951163E-8</v>
      </c>
      <c r="M516" s="81"/>
    </row>
    <row r="517" spans="2:13">
      <c r="B517" s="58">
        <v>487</v>
      </c>
      <c r="C517" s="216">
        <f>'[1]24.02.20_Inlet'!D498</f>
        <v>45342</v>
      </c>
      <c r="D517" s="216"/>
      <c r="E517" s="59">
        <f>'[1]24.02.20_Inlet'!E498</f>
        <v>0.77658564814814812</v>
      </c>
      <c r="F517" s="58" t="s">
        <v>1</v>
      </c>
      <c r="G517" s="60">
        <v>2.6347050950298917E-3</v>
      </c>
      <c r="H517" s="61">
        <v>0.26419999999999999</v>
      </c>
      <c r="I517" s="62">
        <f t="shared" si="14"/>
        <v>6.9608908610689732E-4</v>
      </c>
      <c r="J517" s="79">
        <v>2.649112162041581E-7</v>
      </c>
      <c r="K517" s="80">
        <v>0.37</v>
      </c>
      <c r="L517" s="79">
        <f t="shared" si="15"/>
        <v>9.8017149995538491E-8</v>
      </c>
      <c r="M517" s="81"/>
    </row>
    <row r="518" spans="2:13">
      <c r="B518" s="58">
        <v>488</v>
      </c>
      <c r="C518" s="216">
        <f>'[1]24.02.20_Inlet'!D499</f>
        <v>45342</v>
      </c>
      <c r="D518" s="216"/>
      <c r="E518" s="59">
        <f>'[1]24.02.20_Inlet'!E499</f>
        <v>0.77728009259259256</v>
      </c>
      <c r="F518" s="58" t="s">
        <v>1</v>
      </c>
      <c r="G518" s="60">
        <v>2.6319585973052554E-3</v>
      </c>
      <c r="H518" s="61">
        <v>0.26499999999999996</v>
      </c>
      <c r="I518" s="62">
        <f t="shared" si="14"/>
        <v>6.9746902828589255E-4</v>
      </c>
      <c r="J518" s="79">
        <v>2.5792451146604798E-7</v>
      </c>
      <c r="K518" s="80">
        <v>0.36333333333333334</v>
      </c>
      <c r="L518" s="79">
        <f t="shared" si="15"/>
        <v>9.3712572499330776E-8</v>
      </c>
      <c r="M518" s="81"/>
    </row>
    <row r="519" spans="2:13">
      <c r="B519" s="58">
        <v>489</v>
      </c>
      <c r="C519" s="216">
        <f>'[1]24.02.20_Inlet'!D500</f>
        <v>45342</v>
      </c>
      <c r="D519" s="216"/>
      <c r="E519" s="59">
        <f>'[1]24.02.20_Inlet'!E500</f>
        <v>0.77797453703703701</v>
      </c>
      <c r="F519" s="58" t="s">
        <v>1</v>
      </c>
      <c r="G519" s="60">
        <v>2.6440688855179795E-3</v>
      </c>
      <c r="H519" s="61">
        <v>0.26339999999999997</v>
      </c>
      <c r="I519" s="62">
        <f t="shared" si="14"/>
        <v>6.9644774444543574E-4</v>
      </c>
      <c r="J519" s="79">
        <v>2.6639421789952706E-7</v>
      </c>
      <c r="K519" s="80">
        <v>0.30333333333333334</v>
      </c>
      <c r="L519" s="79">
        <f t="shared" si="15"/>
        <v>8.0806246096189877E-8</v>
      </c>
      <c r="M519" s="81"/>
    </row>
    <row r="520" spans="2:13">
      <c r="B520" s="58">
        <v>490</v>
      </c>
      <c r="C520" s="216">
        <f>'[1]24.02.20_Inlet'!D501</f>
        <v>45342</v>
      </c>
      <c r="D520" s="216"/>
      <c r="E520" s="59">
        <f>'[1]24.02.20_Inlet'!E501</f>
        <v>0.77866898148148145</v>
      </c>
      <c r="F520" s="58" t="s">
        <v>1</v>
      </c>
      <c r="G520" s="60">
        <v>2.6434799678772196E-3</v>
      </c>
      <c r="H520" s="61">
        <v>0.26419999999999999</v>
      </c>
      <c r="I520" s="62">
        <f t="shared" si="14"/>
        <v>6.9840740751316141E-4</v>
      </c>
      <c r="J520" s="79">
        <v>2.6997055411796196E-7</v>
      </c>
      <c r="K520" s="80">
        <v>0.33333333333333331</v>
      </c>
      <c r="L520" s="79">
        <f t="shared" si="15"/>
        <v>8.9990184705987317E-8</v>
      </c>
      <c r="M520" s="81"/>
    </row>
    <row r="521" spans="2:13">
      <c r="B521" s="58">
        <v>491</v>
      </c>
      <c r="C521" s="216">
        <f>'[1]24.02.20_Inlet'!D502</f>
        <v>45342</v>
      </c>
      <c r="D521" s="216"/>
      <c r="E521" s="59">
        <f>'[1]24.02.20_Inlet'!E502</f>
        <v>0.77936342592592589</v>
      </c>
      <c r="F521" s="58" t="s">
        <v>1</v>
      </c>
      <c r="G521" s="60">
        <v>2.6374087623806546E-3</v>
      </c>
      <c r="H521" s="61">
        <v>0.26500000000000001</v>
      </c>
      <c r="I521" s="62">
        <f t="shared" si="14"/>
        <v>6.9891332203087355E-4</v>
      </c>
      <c r="J521" s="79">
        <v>2.5579905416257697E-7</v>
      </c>
      <c r="K521" s="80">
        <v>0.36333333333333334</v>
      </c>
      <c r="L521" s="79">
        <f t="shared" si="15"/>
        <v>9.2940323012402975E-8</v>
      </c>
      <c r="M521" s="81"/>
    </row>
    <row r="522" spans="2:13">
      <c r="B522" s="58">
        <v>492</v>
      </c>
      <c r="C522" s="216">
        <f>'[1]24.02.20_Inlet'!D503</f>
        <v>45342</v>
      </c>
      <c r="D522" s="216"/>
      <c r="E522" s="59">
        <f>'[1]24.02.20_Inlet'!E503</f>
        <v>0.78005787037037033</v>
      </c>
      <c r="F522" s="58" t="s">
        <v>1</v>
      </c>
      <c r="G522" s="60">
        <v>2.6312840189167486E-3</v>
      </c>
      <c r="H522" s="61">
        <v>0.26419999999999999</v>
      </c>
      <c r="I522" s="62">
        <f t="shared" si="14"/>
        <v>6.9518523779780496E-4</v>
      </c>
      <c r="J522" s="79">
        <v>2.6856250557687158E-7</v>
      </c>
      <c r="K522" s="80">
        <v>0.36333333333333334</v>
      </c>
      <c r="L522" s="79">
        <f t="shared" si="15"/>
        <v>9.7577710359596676E-8</v>
      </c>
      <c r="M522" s="81"/>
    </row>
    <row r="523" spans="2:13">
      <c r="B523" s="58">
        <v>493</v>
      </c>
      <c r="C523" s="216">
        <f>'[1]24.02.20_Inlet'!D504</f>
        <v>45342</v>
      </c>
      <c r="D523" s="216"/>
      <c r="E523" s="59">
        <f>'[1]24.02.20_Inlet'!E504</f>
        <v>0.78075231481481477</v>
      </c>
      <c r="F523" s="58" t="s">
        <v>1</v>
      </c>
      <c r="G523" s="60">
        <v>2.6458463460337285E-3</v>
      </c>
      <c r="H523" s="61">
        <v>0.26429999999999998</v>
      </c>
      <c r="I523" s="62">
        <f t="shared" si="14"/>
        <v>6.9929718925671434E-4</v>
      </c>
      <c r="J523" s="79">
        <v>2.8096189881324168E-7</v>
      </c>
      <c r="K523" s="80">
        <v>0.36333333333333334</v>
      </c>
      <c r="L523" s="79">
        <f t="shared" si="15"/>
        <v>1.0208282323547781E-7</v>
      </c>
      <c r="M523" s="81"/>
    </row>
    <row r="524" spans="2:13">
      <c r="B524" s="58">
        <v>494</v>
      </c>
      <c r="C524" s="216">
        <f>'[1]24.02.20_Inlet'!D505</f>
        <v>45342</v>
      </c>
      <c r="D524" s="216"/>
      <c r="E524" s="59">
        <f>'[1]24.02.20_Inlet'!E505</f>
        <v>0.78144675925925922</v>
      </c>
      <c r="F524" s="58" t="s">
        <v>1</v>
      </c>
      <c r="G524" s="60">
        <v>2.6477897742482378E-3</v>
      </c>
      <c r="H524" s="61">
        <v>0.26450000000000001</v>
      </c>
      <c r="I524" s="62">
        <f t="shared" si="14"/>
        <v>7.0034039528865894E-4</v>
      </c>
      <c r="J524" s="79">
        <v>2.7338092263763718E-7</v>
      </c>
      <c r="K524" s="80">
        <v>0.36333333333333334</v>
      </c>
      <c r="L524" s="79">
        <f t="shared" si="15"/>
        <v>9.9328401891674839E-8</v>
      </c>
      <c r="M524" s="81"/>
    </row>
    <row r="525" spans="2:13">
      <c r="B525" s="58">
        <v>495</v>
      </c>
      <c r="C525" s="216">
        <f>'[1]24.02.20_Inlet'!D506</f>
        <v>45342</v>
      </c>
      <c r="D525" s="216"/>
      <c r="E525" s="59">
        <f>'[1]24.02.20_Inlet'!E506</f>
        <v>0.78214120370370366</v>
      </c>
      <c r="F525" s="58" t="s">
        <v>1</v>
      </c>
      <c r="G525" s="60">
        <v>2.6580422949941999E-3</v>
      </c>
      <c r="H525" s="61">
        <v>0.2636</v>
      </c>
      <c r="I525" s="62">
        <f t="shared" si="14"/>
        <v>7.0065994896047104E-4</v>
      </c>
      <c r="J525" s="79">
        <v>2.7170518425983762E-7</v>
      </c>
      <c r="K525" s="80">
        <v>0.36333333333333334</v>
      </c>
      <c r="L525" s="79">
        <f t="shared" si="15"/>
        <v>9.871955028107434E-8</v>
      </c>
      <c r="M525" s="81"/>
    </row>
    <row r="526" spans="2:13">
      <c r="B526" s="58">
        <v>496</v>
      </c>
      <c r="C526" s="216">
        <f>'[1]24.02.20_Inlet'!D507</f>
        <v>45342</v>
      </c>
      <c r="D526" s="216"/>
      <c r="E526" s="59">
        <f>'[1]24.02.20_Inlet'!E507</f>
        <v>0.7828356481481481</v>
      </c>
      <c r="F526" s="58" t="s">
        <v>1</v>
      </c>
      <c r="G526" s="60">
        <v>2.6585776746676183E-3</v>
      </c>
      <c r="H526" s="61">
        <v>0.2646</v>
      </c>
      <c r="I526" s="62">
        <f t="shared" si="14"/>
        <v>7.0345965271705177E-4</v>
      </c>
      <c r="J526" s="79">
        <v>2.7037744266975996E-7</v>
      </c>
      <c r="K526" s="80">
        <v>0.36333333333333334</v>
      </c>
      <c r="L526" s="79">
        <f t="shared" si="15"/>
        <v>9.8237137503346128E-8</v>
      </c>
      <c r="M526" s="81"/>
    </row>
    <row r="527" spans="2:13">
      <c r="B527" s="58">
        <v>497</v>
      </c>
      <c r="C527" s="216">
        <f>'[1]24.02.20_Inlet'!D508</f>
        <v>45342</v>
      </c>
      <c r="D527" s="216"/>
      <c r="E527" s="59">
        <f>'[1]24.02.20_Inlet'!E508</f>
        <v>0.78353009259259254</v>
      </c>
      <c r="F527" s="58" t="s">
        <v>1</v>
      </c>
      <c r="G527" s="60">
        <v>2.6419166592308377E-3</v>
      </c>
      <c r="H527" s="61">
        <v>0.26540000000000002</v>
      </c>
      <c r="I527" s="62">
        <f t="shared" si="14"/>
        <v>7.0116468135986436E-4</v>
      </c>
      <c r="J527" s="79">
        <v>2.5470152583206921E-7</v>
      </c>
      <c r="K527" s="80">
        <v>0.33333333333333331</v>
      </c>
      <c r="L527" s="79">
        <f t="shared" si="15"/>
        <v>8.4900508610689727E-8</v>
      </c>
      <c r="M527" s="81"/>
    </row>
    <row r="528" spans="2:13">
      <c r="B528" s="58">
        <v>498</v>
      </c>
      <c r="C528" s="216">
        <f>'[1]24.02.20_Inlet'!D509</f>
        <v>45342</v>
      </c>
      <c r="D528" s="216"/>
      <c r="E528" s="59">
        <f>'[1]24.02.20_Inlet'!E509</f>
        <v>0.78422453703703698</v>
      </c>
      <c r="F528" s="58" t="s">
        <v>1</v>
      </c>
      <c r="G528" s="60">
        <v>2.6541768537521188E-3</v>
      </c>
      <c r="H528" s="61">
        <v>0.26439999999999997</v>
      </c>
      <c r="I528" s="62">
        <f t="shared" si="14"/>
        <v>7.0176436013206014E-4</v>
      </c>
      <c r="J528" s="79">
        <v>2.5623806549477999E-7</v>
      </c>
      <c r="K528" s="80">
        <v>0.36333333333333334</v>
      </c>
      <c r="L528" s="79">
        <f t="shared" si="15"/>
        <v>9.3099830463103404E-8</v>
      </c>
      <c r="M528" s="81"/>
    </row>
    <row r="529" spans="2:13">
      <c r="B529" s="58">
        <v>499</v>
      </c>
      <c r="C529" s="216">
        <f>'[1]24.02.20_Inlet'!D510</f>
        <v>45342</v>
      </c>
      <c r="D529" s="216"/>
      <c r="E529" s="59">
        <f>'[1]24.02.20_Inlet'!E510</f>
        <v>0.78491898148148154</v>
      </c>
      <c r="F529" s="58" t="s">
        <v>1</v>
      </c>
      <c r="G529" s="60">
        <v>2.6423985009369141E-3</v>
      </c>
      <c r="H529" s="61">
        <v>0.26439999999999997</v>
      </c>
      <c r="I529" s="62">
        <f t="shared" si="14"/>
        <v>6.9865016364772004E-4</v>
      </c>
      <c r="J529" s="79">
        <v>2.549745694655126E-7</v>
      </c>
      <c r="K529" s="80">
        <v>0.36333333333333334</v>
      </c>
      <c r="L529" s="79">
        <f t="shared" si="15"/>
        <v>9.2640760239136239E-8</v>
      </c>
      <c r="M529" s="81"/>
    </row>
    <row r="530" spans="2:13">
      <c r="B530" s="58">
        <v>500</v>
      </c>
      <c r="C530" s="216">
        <f>'[1]24.02.20_Inlet'!D511</f>
        <v>45342</v>
      </c>
      <c r="D530" s="216"/>
      <c r="E530" s="59">
        <f>'[1]24.02.20_Inlet'!E511</f>
        <v>0.78561342592592598</v>
      </c>
      <c r="F530" s="58" t="s">
        <v>1</v>
      </c>
      <c r="G530" s="60">
        <v>2.6475809761756044E-3</v>
      </c>
      <c r="H530" s="61">
        <v>0.26519999999999999</v>
      </c>
      <c r="I530" s="62">
        <f t="shared" si="14"/>
        <v>7.0213847488177024E-4</v>
      </c>
      <c r="J530" s="79">
        <v>2.4208798072633181E-7</v>
      </c>
      <c r="K530" s="80">
        <v>0.36333333333333334</v>
      </c>
      <c r="L530" s="79">
        <f t="shared" si="15"/>
        <v>8.7958632997233887E-8</v>
      </c>
      <c r="M530" s="81"/>
    </row>
    <row r="531" spans="2:13">
      <c r="B531" s="58">
        <v>501</v>
      </c>
      <c r="C531" s="216">
        <f>'[1]24.02.20_Inlet'!D512</f>
        <v>45342</v>
      </c>
      <c r="D531" s="216"/>
      <c r="E531" s="59">
        <f>'[1]24.02.20_Inlet'!E512</f>
        <v>0.78630787037037042</v>
      </c>
      <c r="F531" s="58" t="s">
        <v>1</v>
      </c>
      <c r="G531" s="60">
        <v>2.6475542071919332E-3</v>
      </c>
      <c r="H531" s="61">
        <v>0.26349999999999996</v>
      </c>
      <c r="I531" s="62">
        <f t="shared" si="14"/>
        <v>6.9763053359507424E-4</v>
      </c>
      <c r="J531" s="79">
        <v>2.3964664941554385E-7</v>
      </c>
      <c r="K531" s="80">
        <v>0.36333333333333334</v>
      </c>
      <c r="L531" s="79">
        <f t="shared" si="15"/>
        <v>8.7071615954314269E-8</v>
      </c>
      <c r="M531" s="81"/>
    </row>
    <row r="532" spans="2:13">
      <c r="B532" s="58">
        <v>502</v>
      </c>
      <c r="C532" s="216">
        <f>'[1]24.02.20_Inlet'!D513</f>
        <v>45342</v>
      </c>
      <c r="D532" s="216"/>
      <c r="E532" s="59">
        <f>'[1]24.02.20_Inlet'!E513</f>
        <v>0.78700231481481486</v>
      </c>
      <c r="F532" s="58" t="s">
        <v>1</v>
      </c>
      <c r="G532" s="60">
        <v>2.6441384848755242E-3</v>
      </c>
      <c r="H532" s="61">
        <v>0.26419999999999999</v>
      </c>
      <c r="I532" s="62">
        <f t="shared" si="14"/>
        <v>6.9858138770411348E-4</v>
      </c>
      <c r="J532" s="79">
        <v>2.3619345052199517E-7</v>
      </c>
      <c r="K532" s="80">
        <v>0.33333333333333331</v>
      </c>
      <c r="L532" s="79">
        <f t="shared" si="15"/>
        <v>7.8731150173998388E-8</v>
      </c>
      <c r="M532" s="81"/>
    </row>
    <row r="533" spans="2:13">
      <c r="B533" s="58">
        <v>503</v>
      </c>
      <c r="C533" s="216">
        <f>'[1]24.02.20_Inlet'!D514</f>
        <v>45342</v>
      </c>
      <c r="D533" s="216"/>
      <c r="E533" s="59">
        <f>'[1]24.02.20_Inlet'!E514</f>
        <v>0.7876967592592593</v>
      </c>
      <c r="F533" s="58" t="s">
        <v>1</v>
      </c>
      <c r="G533" s="60">
        <v>2.6442830373873466E-3</v>
      </c>
      <c r="H533" s="61">
        <v>0.26339999999999997</v>
      </c>
      <c r="I533" s="62">
        <f t="shared" si="14"/>
        <v>6.9650415204782704E-4</v>
      </c>
      <c r="J533" s="79">
        <v>2.2894976354064423E-7</v>
      </c>
      <c r="K533" s="80">
        <v>0.36333333333333334</v>
      </c>
      <c r="L533" s="79">
        <f t="shared" si="15"/>
        <v>8.3185080753100738E-8</v>
      </c>
      <c r="M533" s="81"/>
    </row>
    <row r="534" spans="2:13">
      <c r="B534" s="58">
        <v>504</v>
      </c>
      <c r="C534" s="216">
        <f>'[1]24.02.20_Inlet'!D515</f>
        <v>45342</v>
      </c>
      <c r="D534" s="216"/>
      <c r="E534" s="59">
        <f>'[1]24.02.20_Inlet'!E515</f>
        <v>0.78839120370370375</v>
      </c>
      <c r="F534" s="58" t="s">
        <v>1</v>
      </c>
      <c r="G534" s="60">
        <v>2.639946462032658E-3</v>
      </c>
      <c r="H534" s="61">
        <v>0.2641</v>
      </c>
      <c r="I534" s="62">
        <f t="shared" si="14"/>
        <v>6.9720986062282502E-4</v>
      </c>
      <c r="J534" s="79">
        <v>2.1824752386901043E-7</v>
      </c>
      <c r="K534" s="80">
        <v>0.36333333333333334</v>
      </c>
      <c r="L534" s="79">
        <f t="shared" si="15"/>
        <v>7.9296600339073791E-8</v>
      </c>
      <c r="M534" s="81"/>
    </row>
    <row r="535" spans="2:13">
      <c r="B535" s="58">
        <v>505</v>
      </c>
      <c r="C535" s="216">
        <f>'[1]24.02.20_Inlet'!D516</f>
        <v>45342</v>
      </c>
      <c r="D535" s="216"/>
      <c r="E535" s="59">
        <f>'[1]24.02.20_Inlet'!E516</f>
        <v>0.78908564814814819</v>
      </c>
      <c r="F535" s="58" t="s">
        <v>1</v>
      </c>
      <c r="G535" s="60">
        <v>2.6379280806638709E-3</v>
      </c>
      <c r="H535" s="61">
        <v>0.26329999999999998</v>
      </c>
      <c r="I535" s="62">
        <f t="shared" si="14"/>
        <v>6.9456646363879714E-4</v>
      </c>
      <c r="J535" s="79">
        <v>2.0993307754082272E-7</v>
      </c>
      <c r="K535" s="80">
        <v>0.36333333333333334</v>
      </c>
      <c r="L535" s="79">
        <f t="shared" si="15"/>
        <v>7.627568483983226E-8</v>
      </c>
      <c r="M535" s="81"/>
    </row>
    <row r="536" spans="2:13">
      <c r="B536" s="58">
        <v>506</v>
      </c>
      <c r="C536" s="216">
        <f>'[1]24.02.20_Inlet'!D517</f>
        <v>45342</v>
      </c>
      <c r="D536" s="216"/>
      <c r="E536" s="59">
        <f>'[1]24.02.20_Inlet'!E517</f>
        <v>0.78978009259259263</v>
      </c>
      <c r="F536" s="58" t="s">
        <v>1</v>
      </c>
      <c r="G536" s="60">
        <v>2.6447006335326134E-3</v>
      </c>
      <c r="H536" s="61">
        <v>0.26380000000000003</v>
      </c>
      <c r="I536" s="62">
        <f t="shared" si="14"/>
        <v>6.976720271259035E-4</v>
      </c>
      <c r="J536" s="79">
        <v>2.0303203355045953E-7</v>
      </c>
      <c r="K536" s="80">
        <v>0.36333333333333334</v>
      </c>
      <c r="L536" s="79">
        <f t="shared" si="15"/>
        <v>7.3768305523333626E-8</v>
      </c>
      <c r="M536" s="81"/>
    </row>
    <row r="537" spans="2:13">
      <c r="B537" s="58">
        <v>507</v>
      </c>
      <c r="C537" s="216">
        <f>'[1]24.02.20_Inlet'!D518</f>
        <v>45342</v>
      </c>
      <c r="D537" s="216"/>
      <c r="E537" s="59">
        <f>'[1]24.02.20_Inlet'!E518</f>
        <v>0.79047453703703707</v>
      </c>
      <c r="F537" s="58" t="s">
        <v>1</v>
      </c>
      <c r="G537" s="60">
        <v>2.647864727402516E-3</v>
      </c>
      <c r="H537" s="61">
        <v>0.2641</v>
      </c>
      <c r="I537" s="62">
        <f t="shared" si="14"/>
        <v>6.9930107450700445E-4</v>
      </c>
      <c r="J537" s="79">
        <v>2.0303203355045953E-7</v>
      </c>
      <c r="K537" s="80">
        <v>0.36333333333333334</v>
      </c>
      <c r="L537" s="79">
        <f t="shared" si="15"/>
        <v>7.3768305523333626E-8</v>
      </c>
      <c r="M537" s="81"/>
    </row>
    <row r="538" spans="2:13">
      <c r="B538" s="58">
        <v>508</v>
      </c>
      <c r="C538" s="216">
        <f>'[1]24.02.20_Inlet'!D519</f>
        <v>45342</v>
      </c>
      <c r="D538" s="216"/>
      <c r="E538" s="59">
        <f>'[1]24.02.20_Inlet'!E519</f>
        <v>0.79116898148148151</v>
      </c>
      <c r="F538" s="58" t="s">
        <v>1</v>
      </c>
      <c r="G538" s="60">
        <v>2.6503435352904434E-3</v>
      </c>
      <c r="H538" s="61">
        <v>0.26439999999999997</v>
      </c>
      <c r="I538" s="62">
        <f t="shared" si="14"/>
        <v>7.0075083073079317E-4</v>
      </c>
      <c r="J538" s="79">
        <v>1.970893191755153E-7</v>
      </c>
      <c r="K538" s="80">
        <v>0.39333333333333337</v>
      </c>
      <c r="L538" s="79">
        <f t="shared" si="15"/>
        <v>7.7521798875702689E-8</v>
      </c>
      <c r="M538" s="81"/>
    </row>
    <row r="539" spans="2:13">
      <c r="B539" s="58">
        <v>509</v>
      </c>
      <c r="C539" s="216">
        <f>'[1]24.02.20_Inlet'!D520</f>
        <v>45342</v>
      </c>
      <c r="D539" s="216"/>
      <c r="E539" s="59">
        <f>'[1]24.02.20_Inlet'!E520</f>
        <v>0.79186342592592596</v>
      </c>
      <c r="F539" s="58" t="s">
        <v>1</v>
      </c>
      <c r="G539" s="60">
        <v>2.6474471312572501E-3</v>
      </c>
      <c r="H539" s="61">
        <v>0.26350000000000001</v>
      </c>
      <c r="I539" s="62">
        <f t="shared" si="14"/>
        <v>6.9760231908628546E-4</v>
      </c>
      <c r="J539" s="79">
        <v>1.9805835638440256E-7</v>
      </c>
      <c r="K539" s="80">
        <v>0.39333333333333337</v>
      </c>
      <c r="L539" s="79">
        <f t="shared" si="15"/>
        <v>7.7902953511198354E-8</v>
      </c>
      <c r="M539" s="81"/>
    </row>
    <row r="540" spans="2:13">
      <c r="B540" s="58">
        <v>510</v>
      </c>
      <c r="C540" s="216">
        <f>'[1]24.02.20_Inlet'!D521</f>
        <v>45342</v>
      </c>
      <c r="D540" s="216"/>
      <c r="E540" s="59">
        <f>'[1]24.02.20_Inlet'!E521</f>
        <v>0.7925578703703704</v>
      </c>
      <c r="F540" s="58" t="s">
        <v>1</v>
      </c>
      <c r="G540" s="60">
        <v>2.6490532702775045E-3</v>
      </c>
      <c r="H540" s="61">
        <v>0.26429999999999998</v>
      </c>
      <c r="I540" s="62">
        <f t="shared" si="14"/>
        <v>7.0014477933434444E-4</v>
      </c>
      <c r="J540" s="79">
        <v>1.891228696350495E-7</v>
      </c>
      <c r="K540" s="80">
        <v>0.36333333333333334</v>
      </c>
      <c r="L540" s="79">
        <f t="shared" si="15"/>
        <v>6.8714642634067982E-8</v>
      </c>
      <c r="M540" s="81"/>
    </row>
    <row r="541" spans="2:13">
      <c r="B541" s="58">
        <v>511</v>
      </c>
      <c r="C541" s="216">
        <f>'[1]24.02.20_Inlet'!D522</f>
        <v>45342</v>
      </c>
      <c r="D541" s="216"/>
      <c r="E541" s="59">
        <f>'[1]24.02.20_Inlet'!E522</f>
        <v>0.79325231481481484</v>
      </c>
      <c r="F541" s="58" t="s">
        <v>1</v>
      </c>
      <c r="G541" s="60">
        <v>2.6362095119121976E-3</v>
      </c>
      <c r="H541" s="61">
        <v>0.26350000000000001</v>
      </c>
      <c r="I541" s="62">
        <f t="shared" si="14"/>
        <v>6.9464120638886408E-4</v>
      </c>
      <c r="J541" s="79">
        <v>1.8304631034175066E-7</v>
      </c>
      <c r="K541" s="80">
        <v>0.36333333333333334</v>
      </c>
      <c r="L541" s="79">
        <f t="shared" si="15"/>
        <v>6.650682609083607E-8</v>
      </c>
      <c r="M541" s="81"/>
    </row>
    <row r="542" spans="2:13">
      <c r="B542" s="58">
        <v>512</v>
      </c>
      <c r="C542" s="216">
        <f>'[1]24.02.20_Inlet'!D523</f>
        <v>45342</v>
      </c>
      <c r="D542" s="216"/>
      <c r="E542" s="59">
        <f>'[1]24.02.20_Inlet'!E523</f>
        <v>0.79394675925925928</v>
      </c>
      <c r="F542" s="58" t="s">
        <v>1</v>
      </c>
      <c r="G542" s="60">
        <v>2.6430623717319532E-3</v>
      </c>
      <c r="H542" s="61">
        <v>0.26350000000000001</v>
      </c>
      <c r="I542" s="62">
        <f t="shared" si="14"/>
        <v>6.9644693495136967E-4</v>
      </c>
      <c r="J542" s="79">
        <v>1.5132506469171054E-7</v>
      </c>
      <c r="K542" s="80">
        <v>0.30333333333333334</v>
      </c>
      <c r="L542" s="79">
        <f t="shared" si="15"/>
        <v>4.5901936289818863E-8</v>
      </c>
      <c r="M542" s="81"/>
    </row>
    <row r="543" spans="2:13">
      <c r="B543" s="58">
        <v>513</v>
      </c>
      <c r="C543" s="216">
        <f>'[1]24.02.20_Inlet'!D524</f>
        <v>45342</v>
      </c>
      <c r="D543" s="216"/>
      <c r="E543" s="59">
        <f>'[1]24.02.20_Inlet'!E524</f>
        <v>0.79464120370370372</v>
      </c>
      <c r="F543" s="58" t="s">
        <v>1</v>
      </c>
      <c r="G543" s="60">
        <v>2.6488765949852769E-3</v>
      </c>
      <c r="H543" s="61">
        <v>0.26429999999999998</v>
      </c>
      <c r="I543" s="62">
        <f t="shared" si="14"/>
        <v>7.0009808405460867E-4</v>
      </c>
      <c r="J543" s="79">
        <v>1.5396984027839741E-7</v>
      </c>
      <c r="K543" s="80">
        <v>0.30333333333333334</v>
      </c>
      <c r="L543" s="79">
        <f t="shared" si="15"/>
        <v>4.6704184884447218E-8</v>
      </c>
      <c r="M543" s="81"/>
    </row>
    <row r="544" spans="2:13">
      <c r="B544" s="58">
        <v>514</v>
      </c>
      <c r="C544" s="216">
        <f>'[1]24.02.20_Inlet'!D525</f>
        <v>45342</v>
      </c>
      <c r="D544" s="216"/>
      <c r="E544" s="59">
        <f>'[1]24.02.20_Inlet'!E525</f>
        <v>0.79533564814814817</v>
      </c>
      <c r="F544" s="58" t="s">
        <v>1</v>
      </c>
      <c r="G544" s="60">
        <v>2.6392986526278216E-3</v>
      </c>
      <c r="H544" s="61">
        <v>0.26450000000000001</v>
      </c>
      <c r="I544" s="62">
        <f t="shared" ref="I544:I607" si="16">G544*H544</f>
        <v>6.980944936200588E-4</v>
      </c>
      <c r="J544" s="79">
        <v>1.4143124832693851E-7</v>
      </c>
      <c r="K544" s="80">
        <v>0.30333333333333334</v>
      </c>
      <c r="L544" s="79">
        <f t="shared" ref="L544:L607" si="17">J544*K544</f>
        <v>4.2900811992504679E-8</v>
      </c>
      <c r="M544" s="81"/>
    </row>
    <row r="545" spans="2:13">
      <c r="B545" s="58">
        <v>515</v>
      </c>
      <c r="C545" s="216">
        <f>'[1]24.02.20_Inlet'!D526</f>
        <v>45342</v>
      </c>
      <c r="D545" s="216"/>
      <c r="E545" s="59">
        <f>'[1]24.02.20_Inlet'!E526</f>
        <v>0.79603009259259261</v>
      </c>
      <c r="F545" s="58" t="s">
        <v>1</v>
      </c>
      <c r="G545" s="60">
        <v>2.6452199518158291E-3</v>
      </c>
      <c r="H545" s="61">
        <v>0.26450000000000001</v>
      </c>
      <c r="I545" s="62">
        <f t="shared" si="16"/>
        <v>6.9966067725528685E-4</v>
      </c>
      <c r="J545" s="79">
        <v>1.3270455965021861E-7</v>
      </c>
      <c r="K545" s="80">
        <v>0.36333333333333334</v>
      </c>
      <c r="L545" s="79">
        <f t="shared" si="17"/>
        <v>4.8215990006246097E-8</v>
      </c>
      <c r="M545" s="81"/>
    </row>
    <row r="546" spans="2:13">
      <c r="B546" s="58">
        <v>516</v>
      </c>
      <c r="C546" s="216">
        <f>'[1]24.02.20_Inlet'!D527</f>
        <v>45342</v>
      </c>
      <c r="D546" s="216"/>
      <c r="E546" s="59">
        <f>'[1]24.02.20_Inlet'!E527</f>
        <v>0.79672453703703705</v>
      </c>
      <c r="F546" s="58" t="s">
        <v>1</v>
      </c>
      <c r="G546" s="60">
        <v>2.6513714642634064E-3</v>
      </c>
      <c r="H546" s="61">
        <v>0.2646</v>
      </c>
      <c r="I546" s="62">
        <f t="shared" si="16"/>
        <v>7.0155288944409729E-4</v>
      </c>
      <c r="J546" s="79">
        <v>1.377638975640225E-7</v>
      </c>
      <c r="K546" s="80">
        <v>0.36333333333333334</v>
      </c>
      <c r="L546" s="79">
        <f t="shared" si="17"/>
        <v>5.0054216114928172E-8</v>
      </c>
      <c r="M546" s="81"/>
    </row>
    <row r="547" spans="2:13">
      <c r="B547" s="58">
        <v>517</v>
      </c>
      <c r="C547" s="216">
        <f>'[1]24.02.20_Inlet'!D528</f>
        <v>45342</v>
      </c>
      <c r="D547" s="216"/>
      <c r="E547" s="59">
        <f>'[1]24.02.20_Inlet'!E528</f>
        <v>0.79741898148148149</v>
      </c>
      <c r="F547" s="58" t="s">
        <v>1</v>
      </c>
      <c r="G547" s="60">
        <v>2.644497189256714E-3</v>
      </c>
      <c r="H547" s="61">
        <v>0.26429999999999998</v>
      </c>
      <c r="I547" s="62">
        <f t="shared" si="16"/>
        <v>6.9894060712054947E-4</v>
      </c>
      <c r="J547" s="79">
        <v>1.4201481217096457E-7</v>
      </c>
      <c r="K547" s="80">
        <v>0.36333333333333334</v>
      </c>
      <c r="L547" s="79">
        <f t="shared" si="17"/>
        <v>5.1598715088783793E-8</v>
      </c>
      <c r="M547" s="81"/>
    </row>
    <row r="548" spans="2:13">
      <c r="B548" s="58">
        <v>518</v>
      </c>
      <c r="C548" s="216">
        <f>'[1]24.02.20_Inlet'!D529</f>
        <v>45342</v>
      </c>
      <c r="D548" s="216"/>
      <c r="E548" s="59">
        <f>'[1]24.02.20_Inlet'!E529</f>
        <v>0.79811342592592593</v>
      </c>
      <c r="F548" s="58" t="s">
        <v>1</v>
      </c>
      <c r="G548" s="60">
        <v>2.6449576157758546E-3</v>
      </c>
      <c r="H548" s="61">
        <v>0.26429999999999998</v>
      </c>
      <c r="I548" s="62">
        <f t="shared" si="16"/>
        <v>6.9906229784955835E-4</v>
      </c>
      <c r="J548" s="79">
        <v>1.3449808155617022E-7</v>
      </c>
      <c r="K548" s="80">
        <v>0.36333333333333334</v>
      </c>
      <c r="L548" s="79">
        <f t="shared" si="17"/>
        <v>4.8867636298741845E-8</v>
      </c>
      <c r="M548" s="81"/>
    </row>
    <row r="549" spans="2:13">
      <c r="B549" s="58">
        <v>519</v>
      </c>
      <c r="C549" s="216">
        <f>'[1]24.02.20_Inlet'!D530</f>
        <v>45342</v>
      </c>
      <c r="D549" s="216"/>
      <c r="E549" s="59">
        <f>'[1]24.02.20_Inlet'!E530</f>
        <v>0.79880787037037038</v>
      </c>
      <c r="F549" s="58" t="s">
        <v>1</v>
      </c>
      <c r="G549" s="60">
        <v>2.6461033282769698E-3</v>
      </c>
      <c r="H549" s="61">
        <v>0.26529999999999998</v>
      </c>
      <c r="I549" s="62">
        <f t="shared" si="16"/>
        <v>7.0201121299187999E-4</v>
      </c>
      <c r="J549" s="79">
        <v>1.2515035245828499E-7</v>
      </c>
      <c r="K549" s="80">
        <v>0.33333333333333331</v>
      </c>
      <c r="L549" s="79">
        <f t="shared" si="17"/>
        <v>4.1716784152761664E-8</v>
      </c>
      <c r="M549" s="81"/>
    </row>
    <row r="550" spans="2:13">
      <c r="B550" s="58">
        <v>520</v>
      </c>
      <c r="C550" s="216">
        <f>'[1]24.02.20_Inlet'!D531</f>
        <v>45342</v>
      </c>
      <c r="D550" s="216"/>
      <c r="E550" s="59">
        <f>'[1]24.02.20_Inlet'!E531</f>
        <v>0.79950231481481482</v>
      </c>
      <c r="F550" s="58" t="s">
        <v>1</v>
      </c>
      <c r="G550" s="60">
        <v>2.6520781654323189E-3</v>
      </c>
      <c r="H550" s="61">
        <v>0.2636</v>
      </c>
      <c r="I550" s="62">
        <f t="shared" si="16"/>
        <v>6.9908780440795923E-4</v>
      </c>
      <c r="J550" s="79">
        <v>1.3054697956634244E-7</v>
      </c>
      <c r="K550" s="80">
        <v>0.33333333333333331</v>
      </c>
      <c r="L550" s="79">
        <f t="shared" si="17"/>
        <v>4.3515659855447476E-8</v>
      </c>
      <c r="M550" s="81"/>
    </row>
    <row r="551" spans="2:13">
      <c r="B551" s="58">
        <v>521</v>
      </c>
      <c r="C551" s="216">
        <f>'[1]24.02.20_Inlet'!D532</f>
        <v>45342</v>
      </c>
      <c r="D551" s="216"/>
      <c r="E551" s="59">
        <f>'[1]24.02.20_Inlet'!E532</f>
        <v>0.80019675925925926</v>
      </c>
      <c r="F551" s="58" t="s">
        <v>1</v>
      </c>
      <c r="G551" s="60">
        <v>2.6528009279914336E-3</v>
      </c>
      <c r="H551" s="61">
        <v>0.26450000000000001</v>
      </c>
      <c r="I551" s="62">
        <f t="shared" si="16"/>
        <v>7.0166584545373423E-4</v>
      </c>
      <c r="J551" s="79">
        <v>1.3709467297224951E-7</v>
      </c>
      <c r="K551" s="80">
        <v>0.36333333333333334</v>
      </c>
      <c r="L551" s="79">
        <f t="shared" si="17"/>
        <v>4.9811064513250657E-8</v>
      </c>
      <c r="M551" s="81"/>
    </row>
    <row r="552" spans="2:13">
      <c r="B552" s="58">
        <v>522</v>
      </c>
      <c r="C552" s="216">
        <f>'[1]24.02.20_Inlet'!D533</f>
        <v>45342</v>
      </c>
      <c r="D552" s="216"/>
      <c r="E552" s="59">
        <f>'[1]24.02.20_Inlet'!E533</f>
        <v>0.8008912037037037</v>
      </c>
      <c r="F552" s="58" t="s">
        <v>1</v>
      </c>
      <c r="G552" s="60">
        <v>2.6393950209690369E-3</v>
      </c>
      <c r="H552" s="61">
        <v>0.2636</v>
      </c>
      <c r="I552" s="62">
        <f t="shared" si="16"/>
        <v>6.9574452752743817E-4</v>
      </c>
      <c r="J552" s="79">
        <v>1.1858659766217543E-7</v>
      </c>
      <c r="K552" s="80">
        <v>0.33333333333333331</v>
      </c>
      <c r="L552" s="79">
        <f t="shared" si="17"/>
        <v>3.9528865887391807E-8</v>
      </c>
      <c r="M552" s="81"/>
    </row>
    <row r="553" spans="2:13">
      <c r="B553" s="58">
        <v>523</v>
      </c>
      <c r="C553" s="216">
        <f>'[1]24.02.20_Inlet'!D534</f>
        <v>45342</v>
      </c>
      <c r="D553" s="216"/>
      <c r="E553" s="59">
        <f>'[1]24.02.20_Inlet'!E534</f>
        <v>0.80158564814814814</v>
      </c>
      <c r="F553" s="58" t="s">
        <v>1</v>
      </c>
      <c r="G553" s="60">
        <v>2.6486089051485674E-3</v>
      </c>
      <c r="H553" s="61">
        <v>0.26519999999999999</v>
      </c>
      <c r="I553" s="62">
        <f t="shared" si="16"/>
        <v>7.0241108164540008E-4</v>
      </c>
      <c r="J553" s="79">
        <v>1.1876862675113766E-7</v>
      </c>
      <c r="K553" s="80">
        <v>0.36333333333333334</v>
      </c>
      <c r="L553" s="79">
        <f t="shared" si="17"/>
        <v>4.3152601052913352E-8</v>
      </c>
      <c r="M553" s="81"/>
    </row>
    <row r="554" spans="2:13">
      <c r="B554" s="58">
        <v>524</v>
      </c>
      <c r="C554" s="216">
        <f>'[1]24.02.20_Inlet'!D535</f>
        <v>45342</v>
      </c>
      <c r="D554" s="216"/>
      <c r="E554" s="59">
        <f>'[1]24.02.20_Inlet'!E535</f>
        <v>0.80228009259259259</v>
      </c>
      <c r="F554" s="58" t="s">
        <v>1</v>
      </c>
      <c r="G554" s="60">
        <v>2.6464513250646915E-3</v>
      </c>
      <c r="H554" s="61">
        <v>0.26529999999999998</v>
      </c>
      <c r="I554" s="62">
        <f t="shared" si="16"/>
        <v>7.0210353653966256E-4</v>
      </c>
      <c r="J554" s="79">
        <v>1.1622021950566609E-7</v>
      </c>
      <c r="K554" s="80">
        <v>0.36333333333333334</v>
      </c>
      <c r="L554" s="79">
        <f t="shared" si="17"/>
        <v>4.2226679753725345E-8</v>
      </c>
      <c r="M554" s="81"/>
    </row>
    <row r="555" spans="2:13">
      <c r="B555" s="58">
        <v>525</v>
      </c>
      <c r="C555" s="216">
        <f>'[1]24.02.20_Inlet'!D536</f>
        <v>45342</v>
      </c>
      <c r="D555" s="216"/>
      <c r="E555" s="59">
        <f>'[1]24.02.20_Inlet'!E536</f>
        <v>0.80297453703703703</v>
      </c>
      <c r="F555" s="58" t="s">
        <v>1</v>
      </c>
      <c r="G555" s="60">
        <v>2.6554403497813864E-3</v>
      </c>
      <c r="H555" s="61">
        <v>0.26349999999999996</v>
      </c>
      <c r="I555" s="62">
        <f t="shared" si="16"/>
        <v>6.9970853216739517E-4</v>
      </c>
      <c r="J555" s="79">
        <v>1.1156241634692601E-7</v>
      </c>
      <c r="K555" s="80">
        <v>0.36333333333333334</v>
      </c>
      <c r="L555" s="79">
        <f t="shared" si="17"/>
        <v>4.0534344606049785E-8</v>
      </c>
      <c r="M555" s="81"/>
    </row>
    <row r="556" spans="2:13">
      <c r="B556" s="58">
        <v>526</v>
      </c>
      <c r="C556" s="216">
        <f>'[1]24.02.20_Inlet'!D537</f>
        <v>45342</v>
      </c>
      <c r="D556" s="216"/>
      <c r="E556" s="59">
        <f>'[1]24.02.20_Inlet'!E537</f>
        <v>0.80366898148148147</v>
      </c>
      <c r="F556" s="58" t="s">
        <v>1</v>
      </c>
      <c r="G556" s="60">
        <v>2.653234585526903E-3</v>
      </c>
      <c r="H556" s="61">
        <v>0.26590000000000003</v>
      </c>
      <c r="I556" s="62">
        <f t="shared" si="16"/>
        <v>7.0549507629160356E-4</v>
      </c>
      <c r="J556" s="79">
        <v>1.1211385741054697E-7</v>
      </c>
      <c r="K556" s="80">
        <v>0.36333333333333334</v>
      </c>
      <c r="L556" s="79">
        <f t="shared" si="17"/>
        <v>4.0734701525832066E-8</v>
      </c>
      <c r="M556" s="81"/>
    </row>
    <row r="557" spans="2:13">
      <c r="B557" s="58">
        <v>527</v>
      </c>
      <c r="C557" s="216">
        <f>'[1]24.02.20_Inlet'!D538</f>
        <v>45342</v>
      </c>
      <c r="D557" s="216"/>
      <c r="E557" s="59">
        <f>'[1]24.02.20_Inlet'!E538</f>
        <v>0.80436342592592591</v>
      </c>
      <c r="F557" s="58" t="s">
        <v>1</v>
      </c>
      <c r="G557" s="60">
        <v>2.6482287855804404E-3</v>
      </c>
      <c r="H557" s="61">
        <v>0.26329999999999998</v>
      </c>
      <c r="I557" s="62">
        <f t="shared" si="16"/>
        <v>6.9727863924332989E-4</v>
      </c>
      <c r="J557" s="79">
        <v>1.0086553047202641E-7</v>
      </c>
      <c r="K557" s="80">
        <v>0.36333333333333334</v>
      </c>
      <c r="L557" s="79">
        <f t="shared" si="17"/>
        <v>3.6647809404836261E-8</v>
      </c>
      <c r="M557" s="81"/>
    </row>
    <row r="558" spans="2:13">
      <c r="B558" s="58">
        <v>528</v>
      </c>
      <c r="C558" s="216">
        <f>'[1]24.02.20_Inlet'!D539</f>
        <v>45342</v>
      </c>
      <c r="D558" s="216"/>
      <c r="E558" s="59">
        <f>'[1]24.02.20_Inlet'!E539</f>
        <v>0.80505787037037035</v>
      </c>
      <c r="F558" s="58" t="s">
        <v>1</v>
      </c>
      <c r="G558" s="60">
        <v>2.6587275809761756E-3</v>
      </c>
      <c r="H558" s="61">
        <v>0.26419999999999999</v>
      </c>
      <c r="I558" s="62">
        <f t="shared" si="16"/>
        <v>7.0243582689390562E-4</v>
      </c>
      <c r="J558" s="79">
        <v>9.6743106986704719E-8</v>
      </c>
      <c r="K558" s="80">
        <v>0.36333333333333334</v>
      </c>
      <c r="L558" s="79">
        <f t="shared" si="17"/>
        <v>3.5149995538502714E-8</v>
      </c>
      <c r="M558" s="81"/>
    </row>
    <row r="559" spans="2:13">
      <c r="B559" s="58">
        <v>529</v>
      </c>
      <c r="C559" s="216">
        <f>'[1]24.02.20_Inlet'!D540</f>
        <v>45342</v>
      </c>
      <c r="D559" s="216"/>
      <c r="E559" s="59">
        <f>'[1]24.02.20_Inlet'!E540</f>
        <v>0.8057523148148148</v>
      </c>
      <c r="F559" s="58" t="s">
        <v>1</v>
      </c>
      <c r="G559" s="60">
        <v>2.6493852056750245E-3</v>
      </c>
      <c r="H559" s="61">
        <v>0.26429999999999998</v>
      </c>
      <c r="I559" s="62">
        <f t="shared" si="16"/>
        <v>7.0023250985990892E-4</v>
      </c>
      <c r="J559" s="79">
        <v>9.4842509146069419E-8</v>
      </c>
      <c r="K559" s="80">
        <v>0.36333333333333334</v>
      </c>
      <c r="L559" s="79">
        <f t="shared" si="17"/>
        <v>3.4459444989738557E-8</v>
      </c>
      <c r="M559" s="81"/>
    </row>
    <row r="560" spans="2:13">
      <c r="B560" s="58">
        <v>530</v>
      </c>
      <c r="C560" s="216">
        <f>'[1]24.02.20_Inlet'!D541</f>
        <v>45342</v>
      </c>
      <c r="D560" s="216"/>
      <c r="E560" s="59">
        <f>'[1]24.02.20_Inlet'!E541</f>
        <v>0.80644675925925924</v>
      </c>
      <c r="F560" s="58" t="s">
        <v>1</v>
      </c>
      <c r="G560" s="60">
        <v>2.6558151155527793E-3</v>
      </c>
      <c r="H560" s="61">
        <v>0.26529999999999998</v>
      </c>
      <c r="I560" s="62">
        <f t="shared" si="16"/>
        <v>7.0458775015615227E-4</v>
      </c>
      <c r="J560" s="79">
        <v>9.6282680467564933E-8</v>
      </c>
      <c r="K560" s="80">
        <v>0.36333333333333334</v>
      </c>
      <c r="L560" s="79">
        <f t="shared" si="17"/>
        <v>3.4982707236548594E-8</v>
      </c>
      <c r="M560" s="81"/>
    </row>
    <row r="561" spans="2:13">
      <c r="B561" s="58">
        <v>531</v>
      </c>
      <c r="C561" s="216">
        <f>'[1]24.02.20_Inlet'!D542</f>
        <v>45342</v>
      </c>
      <c r="D561" s="216"/>
      <c r="E561" s="59">
        <f>'[1]24.02.20_Inlet'!E542</f>
        <v>0.80714120370370368</v>
      </c>
      <c r="F561" s="58" t="s">
        <v>1</v>
      </c>
      <c r="G561" s="60">
        <v>2.6547604175961451E-3</v>
      </c>
      <c r="H561" s="61">
        <v>0.26439999999999997</v>
      </c>
      <c r="I561" s="62">
        <f t="shared" si="16"/>
        <v>7.0191865441242068E-4</v>
      </c>
      <c r="J561" s="79">
        <v>8.8375122691175167E-8</v>
      </c>
      <c r="K561" s="80">
        <v>0.36333333333333334</v>
      </c>
      <c r="L561" s="79">
        <f t="shared" si="17"/>
        <v>3.2109627911126975E-8</v>
      </c>
      <c r="M561" s="81"/>
    </row>
    <row r="562" spans="2:13">
      <c r="B562" s="58">
        <v>532</v>
      </c>
      <c r="C562" s="216">
        <f>'[1]24.02.20_Inlet'!D543</f>
        <v>45342</v>
      </c>
      <c r="D562" s="216"/>
      <c r="E562" s="59">
        <f>'[1]24.02.20_Inlet'!E543</f>
        <v>0.80783564814814812</v>
      </c>
      <c r="F562" s="58" t="s">
        <v>1</v>
      </c>
      <c r="G562" s="60">
        <v>2.6455733024002854E-3</v>
      </c>
      <c r="H562" s="61">
        <v>0.26429999999999998</v>
      </c>
      <c r="I562" s="62">
        <f t="shared" si="16"/>
        <v>6.9922502382439541E-4</v>
      </c>
      <c r="J562" s="79">
        <v>8.8648166324618542E-8</v>
      </c>
      <c r="K562" s="80">
        <v>0.36333333333333334</v>
      </c>
      <c r="L562" s="79">
        <f t="shared" si="17"/>
        <v>3.2208833764611404E-8</v>
      </c>
      <c r="M562" s="81"/>
    </row>
    <row r="563" spans="2:13">
      <c r="B563" s="58">
        <v>533</v>
      </c>
      <c r="C563" s="216">
        <f>'[1]24.02.20_Inlet'!D544</f>
        <v>45342</v>
      </c>
      <c r="D563" s="216"/>
      <c r="E563" s="59">
        <f>'[1]24.02.20_Inlet'!E544</f>
        <v>0.80853009259259256</v>
      </c>
      <c r="F563" s="58" t="s">
        <v>1</v>
      </c>
      <c r="G563" s="60">
        <v>2.6423770857499774E-3</v>
      </c>
      <c r="H563" s="61">
        <v>0.26419999999999999</v>
      </c>
      <c r="I563" s="62">
        <f t="shared" si="16"/>
        <v>6.9811602605514397E-4</v>
      </c>
      <c r="J563" s="79">
        <v>8.1297403408583914E-8</v>
      </c>
      <c r="K563" s="80">
        <v>0.36333333333333334</v>
      </c>
      <c r="L563" s="79">
        <f t="shared" si="17"/>
        <v>2.9538056571785489E-8</v>
      </c>
      <c r="M563" s="81"/>
    </row>
    <row r="564" spans="2:13">
      <c r="B564" s="58">
        <v>534</v>
      </c>
      <c r="C564" s="216">
        <f>'[1]24.02.20_Inlet'!D545</f>
        <v>45342</v>
      </c>
      <c r="D564" s="216"/>
      <c r="E564" s="59">
        <f>'[1]24.02.20_Inlet'!E545</f>
        <v>0.80922453703703701</v>
      </c>
      <c r="F564" s="58" t="s">
        <v>1</v>
      </c>
      <c r="G564" s="60">
        <v>2.6524529312037118E-3</v>
      </c>
      <c r="H564" s="61">
        <v>0.26519999999999999</v>
      </c>
      <c r="I564" s="62">
        <f t="shared" si="16"/>
        <v>7.0343051735522431E-4</v>
      </c>
      <c r="J564" s="79">
        <v>7.4283929686802887E-8</v>
      </c>
      <c r="K564" s="80">
        <v>0.36333333333333334</v>
      </c>
      <c r="L564" s="79">
        <f t="shared" si="17"/>
        <v>2.698982778620505E-8</v>
      </c>
      <c r="M564" s="81"/>
    </row>
    <row r="565" spans="2:13">
      <c r="B565" s="58">
        <v>535</v>
      </c>
      <c r="C565" s="216">
        <f>'[1]24.02.20_Inlet'!D546</f>
        <v>45342</v>
      </c>
      <c r="D565" s="216"/>
      <c r="E565" s="59">
        <f>'[1]24.02.20_Inlet'!E546</f>
        <v>0.80991898148148145</v>
      </c>
      <c r="F565" s="58" t="s">
        <v>1</v>
      </c>
      <c r="G565" s="60">
        <v>2.6477255286874277E-3</v>
      </c>
      <c r="H565" s="61">
        <v>0.2641</v>
      </c>
      <c r="I565" s="62">
        <f t="shared" si="16"/>
        <v>6.9926431212634962E-4</v>
      </c>
      <c r="J565" s="79">
        <v>7.4969215668778437E-8</v>
      </c>
      <c r="K565" s="80">
        <v>0.36333333333333334</v>
      </c>
      <c r="L565" s="79">
        <f t="shared" si="17"/>
        <v>2.7238815026322833E-8</v>
      </c>
      <c r="M565" s="81"/>
    </row>
    <row r="566" spans="2:13">
      <c r="B566" s="58">
        <v>536</v>
      </c>
      <c r="C566" s="216">
        <f>'[1]24.02.20_Inlet'!D547</f>
        <v>45342</v>
      </c>
      <c r="D566" s="216"/>
      <c r="E566" s="59">
        <f>'[1]24.02.20_Inlet'!E547</f>
        <v>0.81061342592592589</v>
      </c>
      <c r="F566" s="58" t="s">
        <v>1</v>
      </c>
      <c r="G566" s="60">
        <v>2.6517569376282679E-3</v>
      </c>
      <c r="H566" s="61">
        <v>0.26439999999999997</v>
      </c>
      <c r="I566" s="62">
        <f t="shared" si="16"/>
        <v>7.0112453430891397E-4</v>
      </c>
      <c r="J566" s="79">
        <v>7.4755063799411074E-8</v>
      </c>
      <c r="K566" s="80">
        <v>0.36333333333333334</v>
      </c>
      <c r="L566" s="79">
        <f t="shared" si="17"/>
        <v>2.7161006513786025E-8</v>
      </c>
      <c r="M566" s="81"/>
    </row>
    <row r="567" spans="2:13">
      <c r="B567" s="58">
        <v>537</v>
      </c>
      <c r="C567" s="216">
        <f>'[1]24.02.20_Inlet'!D548</f>
        <v>45342</v>
      </c>
      <c r="D567" s="216"/>
      <c r="E567" s="59">
        <f>'[1]24.02.20_Inlet'!E548</f>
        <v>0.81130787037037033</v>
      </c>
      <c r="F567" s="58" t="s">
        <v>1</v>
      </c>
      <c r="G567" s="60">
        <v>2.6534112608191307E-3</v>
      </c>
      <c r="H567" s="61">
        <v>0.26339999999999997</v>
      </c>
      <c r="I567" s="62">
        <f t="shared" si="16"/>
        <v>6.9890852609975896E-4</v>
      </c>
      <c r="J567" s="79">
        <v>6.8143124832693834E-8</v>
      </c>
      <c r="K567" s="80">
        <v>0.36333333333333334</v>
      </c>
      <c r="L567" s="79">
        <f t="shared" si="17"/>
        <v>2.4758668689212095E-8</v>
      </c>
      <c r="M567" s="81"/>
    </row>
    <row r="568" spans="2:13">
      <c r="B568" s="58">
        <v>538</v>
      </c>
      <c r="C568" s="216">
        <f>'[1]24.02.20_Inlet'!D549</f>
        <v>45342</v>
      </c>
      <c r="D568" s="216"/>
      <c r="E568" s="59">
        <f>'[1]24.02.20_Inlet'!E549</f>
        <v>0.81200231481481477</v>
      </c>
      <c r="F568" s="58" t="s">
        <v>1</v>
      </c>
      <c r="G568" s="60">
        <v>2.6500704916569999E-3</v>
      </c>
      <c r="H568" s="61">
        <v>0.26339999999999997</v>
      </c>
      <c r="I568" s="62">
        <f t="shared" si="16"/>
        <v>6.9802856750245373E-4</v>
      </c>
      <c r="J568" s="79">
        <v>7.0670116891228685E-8</v>
      </c>
      <c r="K568" s="80">
        <v>0.36333333333333334</v>
      </c>
      <c r="L568" s="79">
        <f t="shared" si="17"/>
        <v>2.5676809137146424E-8</v>
      </c>
      <c r="M568" s="81"/>
    </row>
    <row r="569" spans="2:13">
      <c r="B569" s="58">
        <v>539</v>
      </c>
      <c r="C569" s="216">
        <f>'[1]24.02.20_Inlet'!D550</f>
        <v>45342</v>
      </c>
      <c r="D569" s="216"/>
      <c r="E569" s="59">
        <f>'[1]24.02.20_Inlet'!E550</f>
        <v>0.81269675925925922</v>
      </c>
      <c r="F569" s="58" t="s">
        <v>1</v>
      </c>
      <c r="G569" s="60">
        <v>2.6464406174712234E-3</v>
      </c>
      <c r="H569" s="61">
        <v>0.26429999999999998</v>
      </c>
      <c r="I569" s="62">
        <f t="shared" si="16"/>
        <v>6.9945425519764423E-4</v>
      </c>
      <c r="J569" s="79">
        <v>7.5708039618095825E-8</v>
      </c>
      <c r="K569" s="80">
        <v>0.36333333333333334</v>
      </c>
      <c r="L569" s="79">
        <f t="shared" si="17"/>
        <v>2.7507254394574818E-8</v>
      </c>
      <c r="M569" s="81"/>
    </row>
    <row r="570" spans="2:13">
      <c r="B570" s="58">
        <v>540</v>
      </c>
      <c r="C570" s="216">
        <f>'[1]24.02.20_Inlet'!D551</f>
        <v>45342</v>
      </c>
      <c r="D570" s="216"/>
      <c r="E570" s="59">
        <f>'[1]24.02.20_Inlet'!E551</f>
        <v>0.81339120370370366</v>
      </c>
      <c r="F570" s="58" t="s">
        <v>1</v>
      </c>
      <c r="G570" s="60">
        <v>2.6502257517622913E-3</v>
      </c>
      <c r="H570" s="61">
        <v>0.26429999999999998</v>
      </c>
      <c r="I570" s="62">
        <f t="shared" si="16"/>
        <v>7.0045466619077354E-4</v>
      </c>
      <c r="J570" s="79">
        <v>7.6098866779691263E-8</v>
      </c>
      <c r="K570" s="80">
        <v>0.36333333333333334</v>
      </c>
      <c r="L570" s="79">
        <f t="shared" si="17"/>
        <v>2.7649254929954491E-8</v>
      </c>
      <c r="M570" s="81"/>
    </row>
    <row r="571" spans="2:13">
      <c r="B571" s="58">
        <v>541</v>
      </c>
      <c r="C571" s="216">
        <f>'[1]24.02.20_Inlet'!D552</f>
        <v>45342</v>
      </c>
      <c r="D571" s="216"/>
      <c r="E571" s="59">
        <f>'[1]24.02.20_Inlet'!E552</f>
        <v>0.8140856481481481</v>
      </c>
      <c r="F571" s="58" t="s">
        <v>1</v>
      </c>
      <c r="G571" s="60">
        <v>2.6644614972784865E-3</v>
      </c>
      <c r="H571" s="61">
        <v>0.26349999999999996</v>
      </c>
      <c r="I571" s="62">
        <f t="shared" si="16"/>
        <v>7.0208560453288108E-4</v>
      </c>
      <c r="J571" s="79">
        <v>7.3737842419916125E-8</v>
      </c>
      <c r="K571" s="80">
        <v>0.36333333333333334</v>
      </c>
      <c r="L571" s="79">
        <f t="shared" si="17"/>
        <v>2.6791416079236192E-8</v>
      </c>
      <c r="M571" s="81"/>
    </row>
    <row r="572" spans="2:13">
      <c r="B572" s="58">
        <v>542</v>
      </c>
      <c r="C572" s="216">
        <f>'[1]24.02.20_Inlet'!D553</f>
        <v>45342</v>
      </c>
      <c r="D572" s="216"/>
      <c r="E572" s="59">
        <f>'[1]24.02.20_Inlet'!E553</f>
        <v>0.81478009259259254</v>
      </c>
      <c r="F572" s="58" t="s">
        <v>1</v>
      </c>
      <c r="G572" s="60">
        <v>2.66001249219238E-3</v>
      </c>
      <c r="H572" s="61">
        <v>0.26389999999999997</v>
      </c>
      <c r="I572" s="62">
        <f t="shared" si="16"/>
        <v>7.0197729668956897E-4</v>
      </c>
      <c r="J572" s="79">
        <v>7.9744802355670551E-8</v>
      </c>
      <c r="K572" s="80">
        <v>0.36333333333333334</v>
      </c>
      <c r="L572" s="79">
        <f t="shared" si="17"/>
        <v>2.8973944855893634E-8</v>
      </c>
      <c r="M572" s="81"/>
    </row>
    <row r="573" spans="2:13">
      <c r="B573" s="58">
        <v>543</v>
      </c>
      <c r="C573" s="216">
        <f>'[1]24.02.20_Inlet'!D554</f>
        <v>45342</v>
      </c>
      <c r="D573" s="216"/>
      <c r="E573" s="59">
        <f>'[1]24.02.20_Inlet'!E554</f>
        <v>0.81547453703703698</v>
      </c>
      <c r="F573" s="58" t="s">
        <v>1</v>
      </c>
      <c r="G573" s="60">
        <v>2.6508896225573299E-3</v>
      </c>
      <c r="H573" s="61">
        <v>0.26369999999999999</v>
      </c>
      <c r="I573" s="62">
        <f t="shared" si="16"/>
        <v>6.9903959346836791E-4</v>
      </c>
      <c r="J573" s="79">
        <v>7.6596769875970389E-8</v>
      </c>
      <c r="K573" s="80">
        <v>0.36333333333333334</v>
      </c>
      <c r="L573" s="79">
        <f t="shared" si="17"/>
        <v>2.7830159721602574E-8</v>
      </c>
      <c r="M573" s="81"/>
    </row>
    <row r="574" spans="2:13">
      <c r="B574" s="58">
        <v>544</v>
      </c>
      <c r="C574" s="216">
        <f>'[1]24.02.20_Inlet'!D555</f>
        <v>45342</v>
      </c>
      <c r="D574" s="216"/>
      <c r="E574" s="59">
        <f>'[1]24.02.20_Inlet'!E555</f>
        <v>0.81616898148148154</v>
      </c>
      <c r="F574" s="58" t="s">
        <v>1</v>
      </c>
      <c r="G574" s="60">
        <v>2.6571321495493889E-3</v>
      </c>
      <c r="H574" s="61">
        <v>0.26449999999999996</v>
      </c>
      <c r="I574" s="62">
        <f t="shared" si="16"/>
        <v>7.0281145355581326E-4</v>
      </c>
      <c r="J574" s="79">
        <v>7.2072811635584899E-8</v>
      </c>
      <c r="K574" s="80">
        <v>0.36333333333333334</v>
      </c>
      <c r="L574" s="79">
        <f t="shared" si="17"/>
        <v>2.6186454894262515E-8</v>
      </c>
      <c r="M574" s="81"/>
    </row>
    <row r="575" spans="2:13">
      <c r="B575" s="58">
        <v>545</v>
      </c>
      <c r="C575" s="216">
        <f>'[1]24.02.20_Inlet'!D556</f>
        <v>45342</v>
      </c>
      <c r="D575" s="216"/>
      <c r="E575" s="59">
        <f>'[1]24.02.20_Inlet'!E556</f>
        <v>0.81686342592592598</v>
      </c>
      <c r="F575" s="58" t="s">
        <v>1</v>
      </c>
      <c r="G575" s="60">
        <v>2.6617364147407869E-3</v>
      </c>
      <c r="H575" s="61">
        <v>0.26439999999999997</v>
      </c>
      <c r="I575" s="62">
        <f t="shared" si="16"/>
        <v>7.0376310805746395E-4</v>
      </c>
      <c r="J575" s="79">
        <v>7.4637280271259024E-8</v>
      </c>
      <c r="K575" s="80">
        <v>0.36333333333333334</v>
      </c>
      <c r="L575" s="79">
        <f t="shared" si="17"/>
        <v>2.711821183189078E-8</v>
      </c>
      <c r="M575" s="81"/>
    </row>
    <row r="576" spans="2:13">
      <c r="B576" s="58">
        <v>546</v>
      </c>
      <c r="C576" s="216">
        <f>'[1]24.02.20_Inlet'!D557</f>
        <v>45342</v>
      </c>
      <c r="D576" s="216"/>
      <c r="E576" s="59">
        <f>'[1]24.02.20_Inlet'!E557</f>
        <v>0.81755787037037042</v>
      </c>
      <c r="F576" s="58" t="s">
        <v>1</v>
      </c>
      <c r="G576" s="60">
        <v>2.6530793254216116E-3</v>
      </c>
      <c r="H576" s="61">
        <v>0.26619999999999999</v>
      </c>
      <c r="I576" s="62">
        <f t="shared" si="16"/>
        <v>7.0624971642723302E-4</v>
      </c>
      <c r="J576" s="79">
        <v>6.7232979387882572E-8</v>
      </c>
      <c r="K576" s="80">
        <v>0.36333333333333334</v>
      </c>
      <c r="L576" s="79">
        <f t="shared" si="17"/>
        <v>2.4427982510930667E-8</v>
      </c>
      <c r="M576" s="81"/>
    </row>
    <row r="577" spans="2:13">
      <c r="B577" s="58">
        <v>547</v>
      </c>
      <c r="C577" s="216">
        <f>'[1]24.02.20_Inlet'!D558</f>
        <v>45342</v>
      </c>
      <c r="D577" s="216"/>
      <c r="E577" s="59">
        <f>'[1]24.02.20_Inlet'!E558</f>
        <v>0.81825231481481486</v>
      </c>
      <c r="F577" s="58" t="s">
        <v>1</v>
      </c>
      <c r="G577" s="60">
        <v>2.6549156777014365E-3</v>
      </c>
      <c r="H577" s="61">
        <v>0.26519999999999999</v>
      </c>
      <c r="I577" s="62">
        <f t="shared" si="16"/>
        <v>7.0408363772642092E-4</v>
      </c>
      <c r="J577" s="79">
        <v>7.4722941019005988E-8</v>
      </c>
      <c r="K577" s="80">
        <v>0.36333333333333334</v>
      </c>
      <c r="L577" s="79">
        <f t="shared" si="17"/>
        <v>2.7149335236905508E-8</v>
      </c>
      <c r="M577" s="81"/>
    </row>
    <row r="578" spans="2:13">
      <c r="B578" s="58">
        <v>548</v>
      </c>
      <c r="C578" s="216">
        <f>'[1]24.02.20_Inlet'!D559</f>
        <v>45342</v>
      </c>
      <c r="D578" s="216"/>
      <c r="E578" s="59">
        <f>'[1]24.02.20_Inlet'!E559</f>
        <v>0.8189467592592593</v>
      </c>
      <c r="F578" s="58" t="s">
        <v>1</v>
      </c>
      <c r="G578" s="60">
        <v>2.6478861425894527E-3</v>
      </c>
      <c r="H578" s="61">
        <v>0.26379999999999998</v>
      </c>
      <c r="I578" s="62">
        <f t="shared" si="16"/>
        <v>6.9851236441509758E-4</v>
      </c>
      <c r="J578" s="79">
        <v>6.1183189078254671E-8</v>
      </c>
      <c r="K578" s="80">
        <v>0.36333333333333334</v>
      </c>
      <c r="L578" s="79">
        <f t="shared" si="17"/>
        <v>2.2229892031765863E-8</v>
      </c>
      <c r="M578" s="81"/>
    </row>
    <row r="579" spans="2:13">
      <c r="B579" s="58">
        <v>549</v>
      </c>
      <c r="C579" s="216">
        <f>'[1]24.02.20_Inlet'!D560</f>
        <v>45342</v>
      </c>
      <c r="D579" s="216"/>
      <c r="E579" s="59">
        <f>'[1]24.02.20_Inlet'!E560</f>
        <v>0.81964120370370375</v>
      </c>
      <c r="F579" s="58" t="s">
        <v>1</v>
      </c>
      <c r="G579" s="60">
        <v>2.6458570536271975E-3</v>
      </c>
      <c r="H579" s="61">
        <v>0.2651</v>
      </c>
      <c r="I579" s="62">
        <f t="shared" si="16"/>
        <v>7.0141670491657006E-4</v>
      </c>
      <c r="J579" s="79">
        <v>6.1493709288837346E-8</v>
      </c>
      <c r="K579" s="80">
        <v>0.39333333333333337</v>
      </c>
      <c r="L579" s="79">
        <f t="shared" si="17"/>
        <v>2.4187525653609359E-8</v>
      </c>
      <c r="M579" s="81"/>
    </row>
    <row r="580" spans="2:13">
      <c r="B580" s="58">
        <v>550</v>
      </c>
      <c r="C580" s="216">
        <f>'[1]24.02.20_Inlet'!D561</f>
        <v>45342</v>
      </c>
      <c r="D580" s="216"/>
      <c r="E580" s="59">
        <f>'[1]24.02.20_Inlet'!E561</f>
        <v>0.82033564814814819</v>
      </c>
      <c r="F580" s="58" t="s">
        <v>1</v>
      </c>
      <c r="G580" s="60">
        <v>2.6434371375033462E-3</v>
      </c>
      <c r="H580" s="61">
        <v>0.26519999999999999</v>
      </c>
      <c r="I580" s="62">
        <f t="shared" si="16"/>
        <v>7.0103952886588737E-4</v>
      </c>
      <c r="J580" s="79">
        <v>6.0556794860355132E-8</v>
      </c>
      <c r="K580" s="80">
        <v>0.36333333333333334</v>
      </c>
      <c r="L580" s="79">
        <f t="shared" si="17"/>
        <v>2.20023021325957E-8</v>
      </c>
      <c r="M580" s="81"/>
    </row>
    <row r="581" spans="2:13">
      <c r="B581" s="58">
        <v>551</v>
      </c>
      <c r="C581" s="216">
        <f>'[1]24.02.20_Inlet'!D562</f>
        <v>45342</v>
      </c>
      <c r="D581" s="216"/>
      <c r="E581" s="59">
        <f>'[1]24.02.20_Inlet'!E562</f>
        <v>0.82103009259259263</v>
      </c>
      <c r="F581" s="58" t="s">
        <v>1</v>
      </c>
      <c r="G581" s="60">
        <v>0</v>
      </c>
      <c r="H581" s="61">
        <v>0.26350000000000001</v>
      </c>
      <c r="I581" s="62">
        <f t="shared" si="16"/>
        <v>0</v>
      </c>
      <c r="J581" s="79">
        <v>6.0733470152583208E-8</v>
      </c>
      <c r="K581" s="80">
        <v>0.36333333333333334</v>
      </c>
      <c r="L581" s="79">
        <f t="shared" si="17"/>
        <v>2.2066494155438565E-8</v>
      </c>
      <c r="M581" s="81"/>
    </row>
    <row r="582" spans="2:13">
      <c r="B582" s="58">
        <v>552</v>
      </c>
      <c r="C582" s="216">
        <f>'[1]24.02.20_Inlet'!D563</f>
        <v>45342</v>
      </c>
      <c r="D582" s="216"/>
      <c r="E582" s="59">
        <f>'[1]24.02.20_Inlet'!E563</f>
        <v>0.82172453703703707</v>
      </c>
      <c r="F582" s="58" t="s">
        <v>1</v>
      </c>
      <c r="G582" s="60">
        <v>2.6465423396091724E-3</v>
      </c>
      <c r="H582" s="61">
        <v>0.2636</v>
      </c>
      <c r="I582" s="62">
        <f t="shared" si="16"/>
        <v>6.9762856072097784E-4</v>
      </c>
      <c r="J582" s="79">
        <v>5.0100829838493798E-8</v>
      </c>
      <c r="K582" s="80">
        <v>0.36333333333333334</v>
      </c>
      <c r="L582" s="79">
        <f t="shared" si="17"/>
        <v>1.8203301507986081E-8</v>
      </c>
      <c r="M582" s="81"/>
    </row>
    <row r="583" spans="2:13">
      <c r="B583" s="58">
        <v>553</v>
      </c>
      <c r="C583" s="216">
        <f>'[1]24.02.20_Inlet'!D564</f>
        <v>45342</v>
      </c>
      <c r="D583" s="216"/>
      <c r="E583" s="59">
        <f>'[1]24.02.20_Inlet'!E564</f>
        <v>0.82241898148148151</v>
      </c>
      <c r="F583" s="58" t="s">
        <v>1</v>
      </c>
      <c r="G583" s="60">
        <v>2.6462853573659319E-3</v>
      </c>
      <c r="H583" s="61">
        <v>0.26350000000000001</v>
      </c>
      <c r="I583" s="62">
        <f t="shared" si="16"/>
        <v>6.9729619166592307E-4</v>
      </c>
      <c r="J583" s="79">
        <v>5.0871776568216285E-8</v>
      </c>
      <c r="K583" s="80">
        <v>0.36333333333333334</v>
      </c>
      <c r="L583" s="79">
        <f t="shared" si="17"/>
        <v>1.8483412153118582E-8</v>
      </c>
      <c r="M583" s="81"/>
    </row>
    <row r="584" spans="2:13">
      <c r="B584" s="58">
        <v>554</v>
      </c>
      <c r="C584" s="216">
        <f>'[1]24.02.20_Inlet'!D565</f>
        <v>45342</v>
      </c>
      <c r="D584" s="216"/>
      <c r="E584" s="59">
        <f>'[1]24.02.20_Inlet'!E565</f>
        <v>0.82311342592592596</v>
      </c>
      <c r="F584" s="58" t="s">
        <v>1</v>
      </c>
      <c r="G584" s="60">
        <v>2.6563130186490584E-3</v>
      </c>
      <c r="H584" s="61">
        <v>0.26400000000000001</v>
      </c>
      <c r="I584" s="62">
        <f t="shared" si="16"/>
        <v>7.0126663692335149E-4</v>
      </c>
      <c r="J584" s="79">
        <v>5.5508164540019631E-8</v>
      </c>
      <c r="K584" s="80">
        <v>0.36333333333333334</v>
      </c>
      <c r="L584" s="79">
        <f t="shared" si="17"/>
        <v>2.0167966449540467E-8</v>
      </c>
      <c r="M584" s="81"/>
    </row>
    <row r="585" spans="2:13">
      <c r="B585" s="58">
        <v>555</v>
      </c>
      <c r="C585" s="216">
        <f>'[1]24.02.20_Inlet'!D566</f>
        <v>45342</v>
      </c>
      <c r="D585" s="216"/>
      <c r="E585" s="59">
        <f>'[1]24.02.20_Inlet'!E566</f>
        <v>0.8238078703703704</v>
      </c>
      <c r="F585" s="58" t="s">
        <v>1</v>
      </c>
      <c r="G585" s="60">
        <v>2.6432711698045862E-3</v>
      </c>
      <c r="H585" s="61">
        <v>0.26440000000000002</v>
      </c>
      <c r="I585" s="62">
        <f t="shared" si="16"/>
        <v>6.9888089729633264E-4</v>
      </c>
      <c r="J585" s="79">
        <v>5.8297492638529481E-8</v>
      </c>
      <c r="K585" s="80">
        <v>0.36333333333333334</v>
      </c>
      <c r="L585" s="79">
        <f t="shared" si="17"/>
        <v>2.118142232533238E-8</v>
      </c>
      <c r="M585" s="81"/>
    </row>
    <row r="586" spans="2:13">
      <c r="B586" s="58">
        <v>556</v>
      </c>
      <c r="C586" s="216">
        <f>'[1]24.02.20_Inlet'!D567</f>
        <v>45342</v>
      </c>
      <c r="D586" s="216"/>
      <c r="E586" s="59">
        <f>'[1]24.02.20_Inlet'!E567</f>
        <v>0.82450231481481484</v>
      </c>
      <c r="F586" s="58" t="s">
        <v>1</v>
      </c>
      <c r="G586" s="60">
        <v>2.647864727402516E-3</v>
      </c>
      <c r="H586" s="61">
        <v>0.26529999999999998</v>
      </c>
      <c r="I586" s="62">
        <f t="shared" si="16"/>
        <v>7.0247851217988746E-4</v>
      </c>
      <c r="J586" s="79">
        <v>5.3147140180244486E-8</v>
      </c>
      <c r="K586" s="80">
        <v>0.36333333333333334</v>
      </c>
      <c r="L586" s="79">
        <f t="shared" si="17"/>
        <v>1.9310127598822164E-8</v>
      </c>
      <c r="M586" s="81"/>
    </row>
    <row r="587" spans="2:13">
      <c r="B587" s="58">
        <v>557</v>
      </c>
      <c r="C587" s="216">
        <f>'[1]24.02.20_Inlet'!D568</f>
        <v>45342</v>
      </c>
      <c r="D587" s="216"/>
      <c r="E587" s="59">
        <f>'[1]24.02.20_Inlet'!E568</f>
        <v>0.82519675925925928</v>
      </c>
      <c r="F587" s="58" t="s">
        <v>1</v>
      </c>
      <c r="G587" s="60">
        <v>2.6461140358704379E-3</v>
      </c>
      <c r="H587" s="61">
        <v>0.26439999999999997</v>
      </c>
      <c r="I587" s="62">
        <f t="shared" si="16"/>
        <v>6.9963255108414365E-4</v>
      </c>
      <c r="J587" s="79">
        <v>5.7103595966806463E-8</v>
      </c>
      <c r="K587" s="80">
        <v>0.36333333333333334</v>
      </c>
      <c r="L587" s="79">
        <f t="shared" si="17"/>
        <v>2.0747639867939681E-8</v>
      </c>
      <c r="M587" s="81"/>
    </row>
    <row r="588" spans="2:13">
      <c r="B588" s="58">
        <v>558</v>
      </c>
      <c r="C588" s="216">
        <f>'[1]24.02.20_Inlet'!D569</f>
        <v>45342</v>
      </c>
      <c r="D588" s="216"/>
      <c r="E588" s="59">
        <f>'[1]24.02.20_Inlet'!E569</f>
        <v>0.82589120370370372</v>
      </c>
      <c r="F588" s="58" t="s">
        <v>1</v>
      </c>
      <c r="G588" s="60">
        <v>2.6384152761666814E-3</v>
      </c>
      <c r="H588" s="61">
        <v>0.26429999999999998</v>
      </c>
      <c r="I588" s="62">
        <f t="shared" si="16"/>
        <v>6.9733315749085387E-4</v>
      </c>
      <c r="J588" s="79">
        <v>5.4421343802980274E-8</v>
      </c>
      <c r="K588" s="80">
        <v>0.39333333333333337</v>
      </c>
      <c r="L588" s="79">
        <f t="shared" si="17"/>
        <v>2.1405728562505576E-8</v>
      </c>
      <c r="M588" s="81"/>
    </row>
    <row r="589" spans="2:13">
      <c r="B589" s="58">
        <v>559</v>
      </c>
      <c r="C589" s="216">
        <f>'[1]24.02.20_Inlet'!D570</f>
        <v>45342</v>
      </c>
      <c r="D589" s="216"/>
      <c r="E589" s="59">
        <f>'[1]24.02.20_Inlet'!E570</f>
        <v>0.82658564814814817</v>
      </c>
      <c r="F589" s="58" t="s">
        <v>1</v>
      </c>
      <c r="G589" s="60">
        <v>2.6396038190416703E-3</v>
      </c>
      <c r="H589" s="61">
        <v>0.26350000000000001</v>
      </c>
      <c r="I589" s="62">
        <f t="shared" si="16"/>
        <v>6.9553560631748022E-4</v>
      </c>
      <c r="J589" s="79">
        <v>4.9961631123405023E-8</v>
      </c>
      <c r="K589" s="80">
        <v>0.33333333333333331</v>
      </c>
      <c r="L589" s="79">
        <f t="shared" si="17"/>
        <v>1.6653877041135006E-8</v>
      </c>
      <c r="M589" s="81"/>
    </row>
    <row r="590" spans="2:13">
      <c r="B590" s="58">
        <v>560</v>
      </c>
      <c r="C590" s="216">
        <f>'[1]24.02.20_Inlet'!D571</f>
        <v>45342</v>
      </c>
      <c r="D590" s="216"/>
      <c r="E590" s="59">
        <f>'[1]24.02.20_Inlet'!E571</f>
        <v>0.82728009259259261</v>
      </c>
      <c r="F590" s="58" t="s">
        <v>1</v>
      </c>
      <c r="G590" s="60">
        <v>2.6412153118586597E-3</v>
      </c>
      <c r="H590" s="61">
        <v>0.26440000000000002</v>
      </c>
      <c r="I590" s="62">
        <f t="shared" si="16"/>
        <v>6.9833732845542968E-4</v>
      </c>
      <c r="J590" s="79">
        <v>5.4485589363790487E-8</v>
      </c>
      <c r="K590" s="80">
        <v>0.30333333333333334</v>
      </c>
      <c r="L590" s="79">
        <f t="shared" si="17"/>
        <v>1.6527295440349782E-8</v>
      </c>
      <c r="M590" s="81"/>
    </row>
    <row r="591" spans="2:13">
      <c r="B591" s="58">
        <v>561</v>
      </c>
      <c r="C591" s="216">
        <f>'[1]24.02.20_Inlet'!D572</f>
        <v>45342</v>
      </c>
      <c r="D591" s="216"/>
      <c r="E591" s="59">
        <f>'[1]24.02.20_Inlet'!E572</f>
        <v>0.82797453703703705</v>
      </c>
      <c r="F591" s="58" t="s">
        <v>1</v>
      </c>
      <c r="G591" s="60">
        <v>2.6555581333095385E-3</v>
      </c>
      <c r="H591" s="61">
        <v>0.26429999999999998</v>
      </c>
      <c r="I591" s="62">
        <f t="shared" si="16"/>
        <v>7.0186401463371098E-4</v>
      </c>
      <c r="J591" s="79">
        <v>5.0181136789506554E-8</v>
      </c>
      <c r="K591" s="80">
        <v>0.30333333333333334</v>
      </c>
      <c r="L591" s="79">
        <f t="shared" si="17"/>
        <v>1.5221611492816988E-8</v>
      </c>
      <c r="M591" s="81"/>
    </row>
    <row r="592" spans="2:13">
      <c r="B592" s="58">
        <v>562</v>
      </c>
      <c r="C592" s="216">
        <f>'[1]24.02.20_Inlet'!D573</f>
        <v>45342</v>
      </c>
      <c r="D592" s="216"/>
      <c r="E592" s="59">
        <f>'[1]24.02.20_Inlet'!E573</f>
        <v>0.82866898148148149</v>
      </c>
      <c r="F592" s="58" t="s">
        <v>1</v>
      </c>
      <c r="G592" s="60">
        <v>2.6513714642634064E-3</v>
      </c>
      <c r="H592" s="61">
        <v>0.26450000000000001</v>
      </c>
      <c r="I592" s="62">
        <f t="shared" si="16"/>
        <v>7.0128775229767097E-4</v>
      </c>
      <c r="J592" s="79">
        <v>4.679218345676809E-8</v>
      </c>
      <c r="K592" s="80">
        <v>0.30333333333333334</v>
      </c>
      <c r="L592" s="79">
        <f t="shared" si="17"/>
        <v>1.4193628981886322E-8</v>
      </c>
      <c r="M592" s="81"/>
    </row>
    <row r="593" spans="2:13">
      <c r="B593" s="58">
        <v>563</v>
      </c>
      <c r="C593" s="216">
        <f>'[1]24.02.20_Inlet'!D574</f>
        <v>45342</v>
      </c>
      <c r="D593" s="216"/>
      <c r="E593" s="59">
        <f>'[1]24.02.20_Inlet'!E574</f>
        <v>0.82936342592592593</v>
      </c>
      <c r="F593" s="58" t="s">
        <v>1</v>
      </c>
      <c r="G593" s="60">
        <v>2.646456678861426E-3</v>
      </c>
      <c r="H593" s="61">
        <v>0.26350000000000001</v>
      </c>
      <c r="I593" s="62">
        <f t="shared" si="16"/>
        <v>6.9734133487998581E-4</v>
      </c>
      <c r="J593" s="79">
        <v>4.6765414473097159E-8</v>
      </c>
      <c r="K593" s="80">
        <v>0.36333333333333334</v>
      </c>
      <c r="L593" s="79">
        <f t="shared" si="17"/>
        <v>1.69914339252253E-8</v>
      </c>
      <c r="M593" s="81"/>
    </row>
    <row r="594" spans="2:13">
      <c r="B594" s="58">
        <v>564</v>
      </c>
      <c r="C594" s="216">
        <f>'[1]24.02.20_Inlet'!D575</f>
        <v>45342</v>
      </c>
      <c r="D594" s="216"/>
      <c r="E594" s="59">
        <f>'[1]24.02.20_Inlet'!E575</f>
        <v>0.83005787037037038</v>
      </c>
      <c r="F594" s="58" t="s">
        <v>1</v>
      </c>
      <c r="G594" s="60">
        <v>2.6533416614615861E-3</v>
      </c>
      <c r="H594" s="61">
        <v>0.26429999999999998</v>
      </c>
      <c r="I594" s="62">
        <f t="shared" si="16"/>
        <v>7.0127820112429718E-4</v>
      </c>
      <c r="J594" s="79">
        <v>4.6144374051931828E-8</v>
      </c>
      <c r="K594" s="80">
        <v>0.36333333333333334</v>
      </c>
      <c r="L594" s="79">
        <f t="shared" si="17"/>
        <v>1.6765789238868564E-8</v>
      </c>
      <c r="M594" s="81"/>
    </row>
    <row r="595" spans="2:13">
      <c r="B595" s="58">
        <v>565</v>
      </c>
      <c r="C595" s="216">
        <f>'[1]24.02.20_Inlet'!D576</f>
        <v>45342</v>
      </c>
      <c r="D595" s="216"/>
      <c r="E595" s="59">
        <f>'[1]24.02.20_Inlet'!E576</f>
        <v>0.83075231481481482</v>
      </c>
      <c r="F595" s="58" t="s">
        <v>1</v>
      </c>
      <c r="G595" s="60">
        <v>2.6500115998929238E-3</v>
      </c>
      <c r="H595" s="61">
        <v>0.26619999999999999</v>
      </c>
      <c r="I595" s="62">
        <f t="shared" si="16"/>
        <v>7.0543308789149627E-4</v>
      </c>
      <c r="J595" s="79">
        <v>4.2659052377978045E-8</v>
      </c>
      <c r="K595" s="80">
        <v>0.36333333333333334</v>
      </c>
      <c r="L595" s="79">
        <f t="shared" si="17"/>
        <v>1.5499455697332025E-8</v>
      </c>
      <c r="M595" s="81"/>
    </row>
    <row r="596" spans="2:13">
      <c r="B596" s="58">
        <v>566</v>
      </c>
      <c r="C596" s="216">
        <f>'[1]24.02.20_Inlet'!D577</f>
        <v>45342</v>
      </c>
      <c r="D596" s="216"/>
      <c r="E596" s="59">
        <f>'[1]24.02.20_Inlet'!E577</f>
        <v>0.83144675925925926</v>
      </c>
      <c r="F596" s="58" t="s">
        <v>1</v>
      </c>
      <c r="G596" s="60">
        <v>2.6501775675916838E-3</v>
      </c>
      <c r="H596" s="61">
        <v>0.26440000000000002</v>
      </c>
      <c r="I596" s="62">
        <f t="shared" si="16"/>
        <v>7.0070694887124129E-4</v>
      </c>
      <c r="J596" s="79">
        <v>3.9473543321138576E-8</v>
      </c>
      <c r="K596" s="80">
        <v>0.36333333333333334</v>
      </c>
      <c r="L596" s="79">
        <f t="shared" si="17"/>
        <v>1.4342054073347016E-8</v>
      </c>
      <c r="M596" s="81"/>
    </row>
    <row r="597" spans="2:13">
      <c r="B597" s="58">
        <v>567</v>
      </c>
      <c r="C597" s="216">
        <f>'[1]24.02.20_Inlet'!D578</f>
        <v>45342</v>
      </c>
      <c r="D597" s="216"/>
      <c r="E597" s="59">
        <f>'[1]24.02.20_Inlet'!E578</f>
        <v>0.8321412037037037</v>
      </c>
      <c r="F597" s="58" t="s">
        <v>1</v>
      </c>
      <c r="G597" s="60">
        <v>2.6502043365753541E-3</v>
      </c>
      <c r="H597" s="61">
        <v>0.26519999999999999</v>
      </c>
      <c r="I597" s="62">
        <f t="shared" si="16"/>
        <v>7.0283419005978394E-4</v>
      </c>
      <c r="J597" s="79">
        <v>3.8798964932631388E-8</v>
      </c>
      <c r="K597" s="80">
        <v>0.36333333333333334</v>
      </c>
      <c r="L597" s="79">
        <f t="shared" si="17"/>
        <v>1.4096957258856071E-8</v>
      </c>
      <c r="M597" s="81"/>
    </row>
    <row r="598" spans="2:13">
      <c r="B598" s="58">
        <v>568</v>
      </c>
      <c r="C598" s="216">
        <f>'[1]24.02.20_Inlet'!D579</f>
        <v>45342</v>
      </c>
      <c r="D598" s="216"/>
      <c r="E598" s="59">
        <f>'[1]24.02.20_Inlet'!E579</f>
        <v>0.83283564814814814</v>
      </c>
      <c r="F598" s="58" t="s">
        <v>1</v>
      </c>
      <c r="G598" s="60">
        <v>2.6432069242437765E-3</v>
      </c>
      <c r="H598" s="61">
        <v>0.26419999999999999</v>
      </c>
      <c r="I598" s="62">
        <f t="shared" si="16"/>
        <v>6.9833526938520578E-4</v>
      </c>
      <c r="J598" s="79">
        <v>3.8713304184884444E-8</v>
      </c>
      <c r="K598" s="80">
        <v>0.36333333333333334</v>
      </c>
      <c r="L598" s="79">
        <f t="shared" si="17"/>
        <v>1.4065833853841348E-8</v>
      </c>
      <c r="M598" s="81"/>
    </row>
    <row r="599" spans="2:13">
      <c r="B599" s="58">
        <v>569</v>
      </c>
      <c r="C599" s="216">
        <f>'[1]24.02.20_Inlet'!D580</f>
        <v>45342</v>
      </c>
      <c r="D599" s="216"/>
      <c r="E599" s="59">
        <f>'[1]24.02.20_Inlet'!E580</f>
        <v>0.83353009259259259</v>
      </c>
      <c r="F599" s="58" t="s">
        <v>1</v>
      </c>
      <c r="G599" s="60">
        <v>2.6433621843490675E-3</v>
      </c>
      <c r="H599" s="61">
        <v>0.26519999999999999</v>
      </c>
      <c r="I599" s="62">
        <f t="shared" si="16"/>
        <v>7.0101965128937268E-4</v>
      </c>
      <c r="J599" s="79">
        <v>3.8290354242883906E-8</v>
      </c>
      <c r="K599" s="80">
        <v>0.36833333333333335</v>
      </c>
      <c r="L599" s="79">
        <f t="shared" si="17"/>
        <v>1.4103613812795572E-8</v>
      </c>
      <c r="M599" s="81"/>
    </row>
    <row r="600" spans="2:13">
      <c r="B600" s="58">
        <v>570</v>
      </c>
      <c r="C600" s="216">
        <f>'[1]24.02.20_Inlet'!D581</f>
        <v>45342</v>
      </c>
      <c r="D600" s="216"/>
      <c r="E600" s="59">
        <f>'[1]24.02.20_Inlet'!E581</f>
        <v>0.83422453703703703</v>
      </c>
      <c r="F600" s="58" t="s">
        <v>1</v>
      </c>
      <c r="G600" s="60">
        <v>2.6371624877308819E-3</v>
      </c>
      <c r="H600" s="61">
        <v>0.26329999999999998</v>
      </c>
      <c r="I600" s="62">
        <f t="shared" si="16"/>
        <v>6.9436488301954111E-4</v>
      </c>
      <c r="J600" s="79">
        <v>3.8167216917997675E-8</v>
      </c>
      <c r="K600" s="80">
        <v>0.36833333333333335</v>
      </c>
      <c r="L600" s="79">
        <f t="shared" si="17"/>
        <v>1.4058258231462477E-8</v>
      </c>
      <c r="M600" s="81"/>
    </row>
    <row r="601" spans="2:13">
      <c r="B601" s="58">
        <v>571</v>
      </c>
      <c r="C601" s="216">
        <f>'[1]24.02.20_Inlet'!D582</f>
        <v>45342</v>
      </c>
      <c r="D601" s="216"/>
      <c r="E601" s="59">
        <f>'[1]24.02.20_Inlet'!E582</f>
        <v>0.83491898148148147</v>
      </c>
      <c r="F601" s="58" t="s">
        <v>1</v>
      </c>
      <c r="G601" s="60">
        <v>2.6388275185152137E-3</v>
      </c>
      <c r="H601" s="61">
        <v>0.26329999999999998</v>
      </c>
      <c r="I601" s="62">
        <f t="shared" si="16"/>
        <v>6.9480328562505575E-4</v>
      </c>
      <c r="J601" s="79">
        <v>4.215044168823057E-8</v>
      </c>
      <c r="K601" s="80">
        <v>0.36833333333333335</v>
      </c>
      <c r="L601" s="79">
        <f t="shared" si="17"/>
        <v>1.5525412688498261E-8</v>
      </c>
      <c r="M601" s="81"/>
    </row>
    <row r="602" spans="2:13">
      <c r="B602" s="58">
        <v>572</v>
      </c>
      <c r="C602" s="216">
        <f>'[1]24.02.20_Inlet'!D583</f>
        <v>45342</v>
      </c>
      <c r="D602" s="216"/>
      <c r="E602" s="59">
        <f>'[1]24.02.20_Inlet'!E583</f>
        <v>0.83561342592592591</v>
      </c>
      <c r="F602" s="58" t="s">
        <v>1</v>
      </c>
      <c r="G602" s="60">
        <v>2.6448237708574995E-3</v>
      </c>
      <c r="H602" s="61">
        <v>0.26329999999999998</v>
      </c>
      <c r="I602" s="62">
        <f t="shared" si="16"/>
        <v>6.9638209886677951E-4</v>
      </c>
      <c r="J602" s="79">
        <v>4.2246810029445876E-8</v>
      </c>
      <c r="K602" s="80">
        <v>0.36833333333333335</v>
      </c>
      <c r="L602" s="79">
        <f t="shared" si="17"/>
        <v>1.5560908360845899E-8</v>
      </c>
      <c r="M602" s="81"/>
    </row>
    <row r="603" spans="2:13">
      <c r="B603" s="58">
        <v>573</v>
      </c>
      <c r="C603" s="216">
        <f>'[1]24.02.20_Inlet'!D584</f>
        <v>45342</v>
      </c>
      <c r="D603" s="216"/>
      <c r="E603" s="59">
        <f>'[1]24.02.20_Inlet'!E584</f>
        <v>0.83630787037037035</v>
      </c>
      <c r="F603" s="58" t="s">
        <v>1</v>
      </c>
      <c r="G603" s="60">
        <v>2.6470027661283126E-3</v>
      </c>
      <c r="H603" s="61">
        <v>0.26399999999999996</v>
      </c>
      <c r="I603" s="62">
        <f t="shared" si="16"/>
        <v>6.9880873025787444E-4</v>
      </c>
      <c r="J603" s="79">
        <v>3.5506379941108224E-8</v>
      </c>
      <c r="K603" s="80">
        <v>0.36833333333333335</v>
      </c>
      <c r="L603" s="79">
        <f t="shared" si="17"/>
        <v>1.3078183278308196E-8</v>
      </c>
      <c r="M603" s="81"/>
    </row>
    <row r="604" spans="2:13">
      <c r="B604" s="58">
        <v>574</v>
      </c>
      <c r="C604" s="216">
        <f>'[1]24.02.20_Inlet'!D585</f>
        <v>45342</v>
      </c>
      <c r="D604" s="216"/>
      <c r="E604" s="59">
        <f>'[1]24.02.20_Inlet'!E585</f>
        <v>0.8370023148148148</v>
      </c>
      <c r="F604" s="58" t="s">
        <v>1</v>
      </c>
      <c r="G604" s="60">
        <v>2.6449040778085122E-3</v>
      </c>
      <c r="H604" s="61">
        <v>0.26680000000000004</v>
      </c>
      <c r="I604" s="62">
        <f t="shared" si="16"/>
        <v>7.0566040795931118E-4</v>
      </c>
      <c r="J604" s="79">
        <v>3.4810386365664318E-8</v>
      </c>
      <c r="K604" s="80">
        <v>0.36833333333333335</v>
      </c>
      <c r="L604" s="79">
        <f t="shared" si="17"/>
        <v>1.2821825644686358E-8</v>
      </c>
      <c r="M604" s="81"/>
    </row>
    <row r="605" spans="2:13">
      <c r="B605" s="58">
        <v>575</v>
      </c>
      <c r="C605" s="216">
        <f>'[1]24.02.20_Inlet'!D586</f>
        <v>45342</v>
      </c>
      <c r="D605" s="216"/>
      <c r="E605" s="59">
        <f>'[1]24.02.20_Inlet'!E586</f>
        <v>0.83769675925925924</v>
      </c>
      <c r="F605" s="58" t="s">
        <v>1</v>
      </c>
      <c r="G605" s="60">
        <v>2.6464727402516282E-3</v>
      </c>
      <c r="H605" s="61">
        <v>0.26590000000000003</v>
      </c>
      <c r="I605" s="62">
        <f t="shared" si="16"/>
        <v>7.0369710163290802E-4</v>
      </c>
      <c r="J605" s="79">
        <v>2.9049701079682341E-8</v>
      </c>
      <c r="K605" s="80">
        <v>0.36833333333333335</v>
      </c>
      <c r="L605" s="79">
        <f t="shared" si="17"/>
        <v>1.0699973231016329E-8</v>
      </c>
      <c r="M605" s="81"/>
    </row>
    <row r="606" spans="2:13">
      <c r="B606" s="58">
        <v>576</v>
      </c>
      <c r="C606" s="216">
        <f>'[1]24.02.20_Inlet'!D587</f>
        <v>45342</v>
      </c>
      <c r="D606" s="216"/>
      <c r="E606" s="59">
        <f>'[1]24.02.20_Inlet'!E587</f>
        <v>0.83839120370370368</v>
      </c>
      <c r="F606" s="58" t="s">
        <v>1</v>
      </c>
      <c r="G606" s="60">
        <v>2.6498991701615062E-3</v>
      </c>
      <c r="H606" s="61">
        <v>0.2636</v>
      </c>
      <c r="I606" s="62">
        <f t="shared" si="16"/>
        <v>6.98513421254573E-4</v>
      </c>
      <c r="J606" s="79">
        <v>2.8680289105023647E-8</v>
      </c>
      <c r="K606" s="80">
        <v>0.36833333333333335</v>
      </c>
      <c r="L606" s="79">
        <f t="shared" si="17"/>
        <v>1.0563906487017044E-8</v>
      </c>
      <c r="M606" s="81"/>
    </row>
    <row r="607" spans="2:13">
      <c r="B607" s="58">
        <v>577</v>
      </c>
      <c r="C607" s="216">
        <f>'[1]24.02.20_Inlet'!D588</f>
        <v>45342</v>
      </c>
      <c r="D607" s="216"/>
      <c r="E607" s="59">
        <f>'[1]24.02.20_Inlet'!E588</f>
        <v>0.83908564814814812</v>
      </c>
      <c r="F607" s="58" t="s">
        <v>1</v>
      </c>
      <c r="G607" s="60">
        <v>2.6444704202730437E-3</v>
      </c>
      <c r="H607" s="61">
        <v>0.26529999999999998</v>
      </c>
      <c r="I607" s="62">
        <f t="shared" si="16"/>
        <v>7.0157800249843842E-4</v>
      </c>
      <c r="J607" s="79">
        <v>3.0634424913000804E-8</v>
      </c>
      <c r="K607" s="80">
        <v>0.36833333333333335</v>
      </c>
      <c r="L607" s="79">
        <f t="shared" si="17"/>
        <v>1.1283679842955296E-8</v>
      </c>
      <c r="M607" s="81"/>
    </row>
    <row r="608" spans="2:13">
      <c r="B608" s="58">
        <v>578</v>
      </c>
      <c r="C608" s="216">
        <f>'[1]24.02.20_Inlet'!D589</f>
        <v>45342</v>
      </c>
      <c r="D608" s="216"/>
      <c r="E608" s="59">
        <f>'[1]24.02.20_Inlet'!E589</f>
        <v>0.83978009259259256</v>
      </c>
      <c r="F608" s="58" t="s">
        <v>1</v>
      </c>
      <c r="G608" s="60">
        <v>2.6484589988400109E-3</v>
      </c>
      <c r="H608" s="61">
        <v>0.26519999999999999</v>
      </c>
      <c r="I608" s="62">
        <f t="shared" ref="I608:I635" si="18">G608*H608</f>
        <v>7.0237132649237093E-4</v>
      </c>
      <c r="J608" s="79">
        <v>2.7331132328009278E-8</v>
      </c>
      <c r="K608" s="80">
        <v>0.36833333333333335</v>
      </c>
      <c r="L608" s="79">
        <f t="shared" ref="L608:L635" si="19">J608*K608</f>
        <v>1.0066967074150084E-8</v>
      </c>
      <c r="M608" s="81"/>
    </row>
    <row r="609" spans="2:13">
      <c r="B609" s="58">
        <v>579</v>
      </c>
      <c r="C609" s="216">
        <f>'[1]24.02.20_Inlet'!D590</f>
        <v>45342</v>
      </c>
      <c r="D609" s="216"/>
      <c r="E609" s="59">
        <f>'[1]24.02.20_Inlet'!E590</f>
        <v>0.84047453703703701</v>
      </c>
      <c r="F609" s="58" t="s">
        <v>1</v>
      </c>
      <c r="G609" s="60">
        <v>2.6452145980190955E-3</v>
      </c>
      <c r="H609" s="61">
        <v>0.26419999999999999</v>
      </c>
      <c r="I609" s="62">
        <f t="shared" si="18"/>
        <v>6.9886569679664503E-4</v>
      </c>
      <c r="J609" s="79">
        <v>2.4552511822967789E-8</v>
      </c>
      <c r="K609" s="80">
        <v>0.36333333333333334</v>
      </c>
      <c r="L609" s="79">
        <f t="shared" si="19"/>
        <v>8.9207459623449644E-9</v>
      </c>
      <c r="M609" s="81"/>
    </row>
    <row r="610" spans="2:13">
      <c r="B610" s="58">
        <v>580</v>
      </c>
      <c r="C610" s="216">
        <f>'[1]24.02.20_Inlet'!D591</f>
        <v>45342</v>
      </c>
      <c r="D610" s="216"/>
      <c r="E610" s="59">
        <f>'[1]24.02.20_Inlet'!E591</f>
        <v>0.84116898148148145</v>
      </c>
      <c r="F610" s="58" t="s">
        <v>1</v>
      </c>
      <c r="G610" s="60">
        <v>2.6402195056661015E-3</v>
      </c>
      <c r="H610" s="61">
        <v>0.26349999999999996</v>
      </c>
      <c r="I610" s="62">
        <f t="shared" si="18"/>
        <v>6.9569783974301764E-4</v>
      </c>
      <c r="J610" s="79">
        <v>3.1009190684393679E-8</v>
      </c>
      <c r="K610" s="80">
        <v>0.36333333333333334</v>
      </c>
      <c r="L610" s="79">
        <f t="shared" si="19"/>
        <v>1.1266672615329704E-8</v>
      </c>
      <c r="M610" s="81"/>
    </row>
    <row r="611" spans="2:13">
      <c r="B611" s="58">
        <v>581</v>
      </c>
      <c r="C611" s="216">
        <f>'[1]24.02.20_Inlet'!D592</f>
        <v>45342</v>
      </c>
      <c r="D611" s="216"/>
      <c r="E611" s="59">
        <f>'[1]24.02.20_Inlet'!E592</f>
        <v>0.84186342592592589</v>
      </c>
      <c r="F611" s="58" t="s">
        <v>1</v>
      </c>
      <c r="G611" s="60">
        <v>2.6416596769875968E-3</v>
      </c>
      <c r="H611" s="61">
        <v>0.26369999999999999</v>
      </c>
      <c r="I611" s="62">
        <f t="shared" si="18"/>
        <v>6.966056568216293E-4</v>
      </c>
      <c r="J611" s="79">
        <v>3.467118765057553E-8</v>
      </c>
      <c r="K611" s="80">
        <v>0.36333333333333334</v>
      </c>
      <c r="L611" s="79">
        <f t="shared" si="19"/>
        <v>1.259719817970911E-8</v>
      </c>
      <c r="M611" s="81"/>
    </row>
    <row r="612" spans="2:13">
      <c r="B612" s="58">
        <v>582</v>
      </c>
      <c r="C612" s="216">
        <f>'[1]24.02.20_Inlet'!D593</f>
        <v>45342</v>
      </c>
      <c r="D612" s="216"/>
      <c r="E612" s="59">
        <f>'[1]24.02.20_Inlet'!E593</f>
        <v>0.84255787037037033</v>
      </c>
      <c r="F612" s="58" t="s">
        <v>1</v>
      </c>
      <c r="G612" s="60">
        <v>2.6365360935129826E-3</v>
      </c>
      <c r="H612" s="61">
        <v>0.26350000000000001</v>
      </c>
      <c r="I612" s="62">
        <f t="shared" si="18"/>
        <v>6.9472726064067096E-4</v>
      </c>
      <c r="J612" s="79">
        <v>4.0908360845899882E-8</v>
      </c>
      <c r="K612" s="80">
        <v>0.36333333333333334</v>
      </c>
      <c r="L612" s="79">
        <f t="shared" si="19"/>
        <v>1.4863371107343625E-8</v>
      </c>
      <c r="M612" s="81"/>
    </row>
    <row r="613" spans="2:13">
      <c r="B613" s="58">
        <v>583</v>
      </c>
      <c r="C613" s="216">
        <f>'[1]24.02.20_Inlet'!D594</f>
        <v>45342</v>
      </c>
      <c r="D613" s="216"/>
      <c r="E613" s="59">
        <f>'[1]24.02.20_Inlet'!E594</f>
        <v>0.84325231481481477</v>
      </c>
      <c r="F613" s="58" t="s">
        <v>1</v>
      </c>
      <c r="G613" s="60">
        <v>2.6413116801998751E-3</v>
      </c>
      <c r="H613" s="61">
        <v>0.26450000000000001</v>
      </c>
      <c r="I613" s="62">
        <f t="shared" si="18"/>
        <v>6.9862693941286698E-4</v>
      </c>
      <c r="J613" s="79">
        <v>3.777638975640225E-8</v>
      </c>
      <c r="K613" s="80">
        <v>0.36333333333333334</v>
      </c>
      <c r="L613" s="79">
        <f t="shared" si="19"/>
        <v>1.3725421611492819E-8</v>
      </c>
      <c r="M613" s="81"/>
    </row>
    <row r="614" spans="2:13">
      <c r="B614" s="58">
        <v>584</v>
      </c>
      <c r="C614" s="216">
        <f>'[1]24.02.20_Inlet'!D595</f>
        <v>45342</v>
      </c>
      <c r="D614" s="216"/>
      <c r="E614" s="59">
        <f>'[1]24.02.20_Inlet'!E595</f>
        <v>0.84394675925925922</v>
      </c>
      <c r="F614" s="58" t="s">
        <v>1</v>
      </c>
      <c r="G614" s="60">
        <v>2.6439671633800301E-3</v>
      </c>
      <c r="H614" s="61">
        <v>0.26450000000000001</v>
      </c>
      <c r="I614" s="62">
        <f t="shared" si="18"/>
        <v>6.9932931471401803E-4</v>
      </c>
      <c r="J614" s="79">
        <v>3.8397430177567581E-8</v>
      </c>
      <c r="K614" s="80">
        <v>0.36333333333333334</v>
      </c>
      <c r="L614" s="79">
        <f t="shared" si="19"/>
        <v>1.3951066297849555E-8</v>
      </c>
      <c r="M614" s="81"/>
    </row>
    <row r="615" spans="2:13">
      <c r="B615" s="58">
        <v>585</v>
      </c>
      <c r="C615" s="216">
        <f>'[1]24.02.20_Inlet'!D596</f>
        <v>45342</v>
      </c>
      <c r="D615" s="216"/>
      <c r="E615" s="59">
        <f>'[1]24.02.20_Inlet'!E596</f>
        <v>0.84464120370370366</v>
      </c>
      <c r="F615" s="58" t="s">
        <v>1</v>
      </c>
      <c r="G615" s="60">
        <v>2.6466065851699829E-3</v>
      </c>
      <c r="H615" s="61">
        <v>0.26439999999999997</v>
      </c>
      <c r="I615" s="62">
        <f t="shared" si="18"/>
        <v>6.9976278111894344E-4</v>
      </c>
      <c r="J615" s="79">
        <v>4.0367627375747294E-8</v>
      </c>
      <c r="K615" s="80">
        <v>0.36333333333333334</v>
      </c>
      <c r="L615" s="79">
        <f t="shared" si="19"/>
        <v>1.4666904613188183E-8</v>
      </c>
      <c r="M615" s="81"/>
    </row>
    <row r="616" spans="2:13">
      <c r="B616" s="58">
        <v>586</v>
      </c>
      <c r="C616" s="216">
        <f>'[1]24.02.20_Inlet'!D597</f>
        <v>45342</v>
      </c>
      <c r="D616" s="216"/>
      <c r="E616" s="59">
        <f>'[1]24.02.20_Inlet'!E597</f>
        <v>0.8453356481481481</v>
      </c>
      <c r="F616" s="58" t="s">
        <v>1</v>
      </c>
      <c r="G616" s="60">
        <v>2.6501026144374047E-3</v>
      </c>
      <c r="H616" s="61">
        <v>0.26450000000000001</v>
      </c>
      <c r="I616" s="62">
        <f t="shared" si="18"/>
        <v>7.0095214151869359E-4</v>
      </c>
      <c r="J616" s="79">
        <v>3.8402783974301769E-8</v>
      </c>
      <c r="K616" s="80">
        <v>0.36333333333333334</v>
      </c>
      <c r="L616" s="79">
        <f t="shared" si="19"/>
        <v>1.3953011510662976E-8</v>
      </c>
      <c r="M616" s="81"/>
    </row>
    <row r="617" spans="2:13">
      <c r="B617" s="58">
        <v>587</v>
      </c>
      <c r="C617" s="216">
        <f>'[1]24.02.20_Inlet'!D598</f>
        <v>45342</v>
      </c>
      <c r="D617" s="216"/>
      <c r="E617" s="59">
        <f>'[1]24.02.20_Inlet'!E598</f>
        <v>0.84603009259259254</v>
      </c>
      <c r="F617" s="58" t="s">
        <v>1</v>
      </c>
      <c r="G617" s="60">
        <v>2.6430570179352187E-3</v>
      </c>
      <c r="H617" s="61">
        <v>0.26450000000000001</v>
      </c>
      <c r="I617" s="62">
        <f t="shared" si="18"/>
        <v>6.9908858124386537E-4</v>
      </c>
      <c r="J617" s="79">
        <v>4.2466315695547427E-8</v>
      </c>
      <c r="K617" s="80">
        <v>0.36333333333333334</v>
      </c>
      <c r="L617" s="79">
        <f t="shared" si="19"/>
        <v>1.5429428036048898E-8</v>
      </c>
      <c r="M617" s="81"/>
    </row>
    <row r="618" spans="2:13">
      <c r="B618" s="58">
        <v>588</v>
      </c>
      <c r="C618" s="216">
        <f>'[1]24.02.20_Inlet'!D599</f>
        <v>45342</v>
      </c>
      <c r="D618" s="216"/>
      <c r="E618" s="59">
        <f>'[1]24.02.20_Inlet'!E599</f>
        <v>0.84672453703703698</v>
      </c>
      <c r="F618" s="58" t="s">
        <v>1</v>
      </c>
      <c r="G618" s="60">
        <v>2.6482180779869723E-3</v>
      </c>
      <c r="H618" s="61">
        <v>0.26529999999999998</v>
      </c>
      <c r="I618" s="62">
        <f t="shared" si="18"/>
        <v>7.0257225608994368E-4</v>
      </c>
      <c r="J618" s="79">
        <v>3.5645578656197018E-8</v>
      </c>
      <c r="K618" s="80">
        <v>0.3716666666666667</v>
      </c>
      <c r="L618" s="79">
        <f t="shared" si="19"/>
        <v>1.3248273400553227E-8</v>
      </c>
      <c r="M618" s="81"/>
    </row>
    <row r="619" spans="2:13">
      <c r="B619" s="58">
        <v>589</v>
      </c>
      <c r="C619" s="216">
        <f>'[1]24.02.20_Inlet'!D600</f>
        <v>45342</v>
      </c>
      <c r="D619" s="216"/>
      <c r="E619" s="59">
        <f>'[1]24.02.20_Inlet'!E600</f>
        <v>0.84741898148148154</v>
      </c>
      <c r="F619" s="58" t="s">
        <v>1</v>
      </c>
      <c r="G619" s="60">
        <v>2.648464352636745E-3</v>
      </c>
      <c r="H619" s="61">
        <v>0.26350000000000001</v>
      </c>
      <c r="I619" s="62">
        <f t="shared" si="18"/>
        <v>6.9787035691978232E-4</v>
      </c>
      <c r="J619" s="79">
        <v>3.8536628892656375E-8</v>
      </c>
      <c r="K619" s="80">
        <v>0.3716666666666667</v>
      </c>
      <c r="L619" s="79">
        <f t="shared" si="19"/>
        <v>1.4322780405103954E-8</v>
      </c>
      <c r="M619" s="81"/>
    </row>
    <row r="620" spans="2:13">
      <c r="B620" s="58">
        <v>590</v>
      </c>
      <c r="C620" s="216">
        <f>'[1]24.02.20_Inlet'!D601</f>
        <v>45342</v>
      </c>
      <c r="D620" s="216"/>
      <c r="E620" s="59">
        <f>'[1]24.02.20_Inlet'!E601</f>
        <v>0.84811342592592598</v>
      </c>
      <c r="F620" s="58" t="s">
        <v>1</v>
      </c>
      <c r="G620" s="60">
        <v>2.6468742750066919E-3</v>
      </c>
      <c r="H620" s="61">
        <v>0.2646</v>
      </c>
      <c r="I620" s="62">
        <f t="shared" si="18"/>
        <v>7.0036293316677069E-4</v>
      </c>
      <c r="J620" s="79">
        <v>3.7813866333541531E-8</v>
      </c>
      <c r="K620" s="80">
        <v>0.3716666666666667</v>
      </c>
      <c r="L620" s="79">
        <f t="shared" si="19"/>
        <v>1.405415365396627E-8</v>
      </c>
      <c r="M620" s="81"/>
    </row>
    <row r="621" spans="2:13">
      <c r="B621" s="58">
        <v>591</v>
      </c>
      <c r="C621" s="216">
        <f>'[1]24.02.20_Inlet'!D602</f>
        <v>45342</v>
      </c>
      <c r="D621" s="216"/>
      <c r="E621" s="59">
        <f>'[1]24.02.20_Inlet'!E602</f>
        <v>0.84880787037037042</v>
      </c>
      <c r="F621" s="58" t="s">
        <v>1</v>
      </c>
      <c r="G621" s="60">
        <v>2.6321781029713569E-3</v>
      </c>
      <c r="H621" s="61">
        <v>0.26540000000000002</v>
      </c>
      <c r="I621" s="62">
        <f t="shared" si="18"/>
        <v>6.9858006852859824E-4</v>
      </c>
      <c r="J621" s="79">
        <v>3.6962612652806274E-8</v>
      </c>
      <c r="K621" s="80">
        <v>0.40333333333333332</v>
      </c>
      <c r="L621" s="79">
        <f t="shared" si="19"/>
        <v>1.4908253769965196E-8</v>
      </c>
      <c r="M621" s="81"/>
    </row>
    <row r="622" spans="2:13">
      <c r="B622" s="58">
        <v>592</v>
      </c>
      <c r="C622" s="216">
        <f>'[1]24.02.20_Inlet'!D603</f>
        <v>45342</v>
      </c>
      <c r="D622" s="216"/>
      <c r="E622" s="59">
        <f>'[1]24.02.20_Inlet'!E603</f>
        <v>0.84950231481481486</v>
      </c>
      <c r="F622" s="58" t="s">
        <v>1</v>
      </c>
      <c r="G622" s="60">
        <v>2.6344320513964486E-3</v>
      </c>
      <c r="H622" s="61">
        <v>0.26450000000000001</v>
      </c>
      <c r="I622" s="62">
        <f t="shared" si="18"/>
        <v>6.9680727759436072E-4</v>
      </c>
      <c r="J622" s="79">
        <v>3.6111358972071024E-8</v>
      </c>
      <c r="K622" s="80">
        <v>0.3716666666666667</v>
      </c>
      <c r="L622" s="79">
        <f t="shared" si="19"/>
        <v>1.3421388417953065E-8</v>
      </c>
      <c r="M622" s="81"/>
    </row>
    <row r="623" spans="2:13">
      <c r="B623" s="58">
        <v>593</v>
      </c>
      <c r="C623" s="216">
        <f>'[1]24.02.20_Inlet'!D604</f>
        <v>45342</v>
      </c>
      <c r="D623" s="216"/>
      <c r="E623" s="59">
        <f>'[1]24.02.20_Inlet'!E604</f>
        <v>0.8501967592592593</v>
      </c>
      <c r="F623" s="58" t="s">
        <v>1</v>
      </c>
      <c r="G623" s="60">
        <v>2.6400321227804053E-3</v>
      </c>
      <c r="H623" s="61">
        <v>0.26349999999999996</v>
      </c>
      <c r="I623" s="62">
        <f t="shared" si="18"/>
        <v>6.9564846435263663E-4</v>
      </c>
      <c r="J623" s="79">
        <v>3.7133934148300162E-8</v>
      </c>
      <c r="K623" s="80">
        <v>0.3716666666666667</v>
      </c>
      <c r="L623" s="79">
        <f t="shared" si="19"/>
        <v>1.3801445525118228E-8</v>
      </c>
      <c r="M623" s="81"/>
    </row>
    <row r="624" spans="2:13">
      <c r="B624" s="58">
        <v>594</v>
      </c>
      <c r="C624" s="216">
        <f>'[1]24.02.20_Inlet'!D605</f>
        <v>45342</v>
      </c>
      <c r="D624" s="216"/>
      <c r="E624" s="59">
        <f>'[1]24.02.20_Inlet'!E605</f>
        <v>0.85089120370370375</v>
      </c>
      <c r="F624" s="58" t="s">
        <v>1</v>
      </c>
      <c r="G624" s="60">
        <v>2.6389720710270361E-3</v>
      </c>
      <c r="H624" s="61">
        <v>0.26429999999999998</v>
      </c>
      <c r="I624" s="62">
        <f t="shared" si="18"/>
        <v>6.9748031837244559E-4</v>
      </c>
      <c r="J624" s="79">
        <v>3.9136254126884982E-8</v>
      </c>
      <c r="K624" s="80">
        <v>0.3716666666666667</v>
      </c>
      <c r="L624" s="79">
        <f t="shared" si="19"/>
        <v>1.454564111715892E-8</v>
      </c>
      <c r="M624" s="81"/>
    </row>
    <row r="625" spans="2:13">
      <c r="B625" s="58">
        <v>595</v>
      </c>
      <c r="C625" s="216">
        <f>'[1]24.02.20_Inlet'!D606</f>
        <v>45342</v>
      </c>
      <c r="D625" s="216"/>
      <c r="E625" s="59">
        <f>'[1]24.02.20_Inlet'!E606</f>
        <v>0.85158564814814819</v>
      </c>
      <c r="F625" s="58" t="s">
        <v>1</v>
      </c>
      <c r="G625" s="60">
        <v>2.6503970732577853E-3</v>
      </c>
      <c r="H625" s="61">
        <v>0.26600000000000001</v>
      </c>
      <c r="I625" s="62">
        <f t="shared" si="18"/>
        <v>7.0500562148657095E-4</v>
      </c>
      <c r="J625" s="79">
        <v>3.6935843669135356E-8</v>
      </c>
      <c r="K625" s="80">
        <v>0.3716666666666667</v>
      </c>
      <c r="L625" s="79">
        <f t="shared" si="19"/>
        <v>1.3727821897028642E-8</v>
      </c>
      <c r="M625" s="81"/>
    </row>
    <row r="626" spans="2:13">
      <c r="B626" s="58">
        <v>596</v>
      </c>
      <c r="C626" s="216">
        <f>'[1]24.02.20_Inlet'!D607</f>
        <v>45342</v>
      </c>
      <c r="D626" s="216"/>
      <c r="E626" s="59">
        <f>'[1]24.02.20_Inlet'!E607</f>
        <v>0.85228009259259263</v>
      </c>
      <c r="F626" s="58" t="s">
        <v>1</v>
      </c>
      <c r="G626" s="60">
        <v>2.6510609440528236E-3</v>
      </c>
      <c r="H626" s="61">
        <v>0.26439999999999997</v>
      </c>
      <c r="I626" s="62">
        <f t="shared" si="18"/>
        <v>7.0094051360756646E-4</v>
      </c>
      <c r="J626" s="79">
        <v>3.426965289551173E-8</v>
      </c>
      <c r="K626" s="80">
        <v>0.3716666666666667</v>
      </c>
      <c r="L626" s="79">
        <f t="shared" si="19"/>
        <v>1.2736887659498528E-8</v>
      </c>
      <c r="M626" s="81"/>
    </row>
    <row r="627" spans="2:13">
      <c r="B627" s="58">
        <v>597</v>
      </c>
      <c r="C627" s="216">
        <f>'[1]24.02.20_Inlet'!D608</f>
        <v>45342</v>
      </c>
      <c r="D627" s="216"/>
      <c r="E627" s="59">
        <f>'[1]24.02.20_Inlet'!E608</f>
        <v>0.85297453703703707</v>
      </c>
      <c r="F627" s="58" t="s">
        <v>1</v>
      </c>
      <c r="G627" s="60">
        <v>2.6500811992504684E-3</v>
      </c>
      <c r="H627" s="61">
        <v>0.26450000000000001</v>
      </c>
      <c r="I627" s="62">
        <f t="shared" si="18"/>
        <v>7.0094647720174896E-4</v>
      </c>
      <c r="J627" s="79">
        <v>3.8477737128580357E-8</v>
      </c>
      <c r="K627" s="80">
        <v>0.3716666666666667</v>
      </c>
      <c r="L627" s="79">
        <f t="shared" si="19"/>
        <v>1.4300892299455701E-8</v>
      </c>
      <c r="M627" s="81"/>
    </row>
    <row r="628" spans="2:13">
      <c r="B628" s="58">
        <v>598</v>
      </c>
      <c r="C628" s="216">
        <f>'[1]24.02.20_Inlet'!D609</f>
        <v>45342</v>
      </c>
      <c r="D628" s="216"/>
      <c r="E628" s="59">
        <f>'[1]24.02.20_Inlet'!E609</f>
        <v>0.85366898148148151</v>
      </c>
      <c r="F628" s="58" t="s">
        <v>1</v>
      </c>
      <c r="G628" s="60">
        <v>2.646178281431248E-3</v>
      </c>
      <c r="H628" s="61">
        <v>0.26350000000000001</v>
      </c>
      <c r="I628" s="62">
        <f t="shared" si="18"/>
        <v>6.9726797715713386E-4</v>
      </c>
      <c r="J628" s="79">
        <v>3.7878111894351744E-8</v>
      </c>
      <c r="K628" s="80">
        <v>0.3716666666666667</v>
      </c>
      <c r="L628" s="79">
        <f t="shared" si="19"/>
        <v>1.4078031587400733E-8</v>
      </c>
      <c r="M628" s="81"/>
    </row>
    <row r="629" spans="2:13">
      <c r="B629" s="58">
        <v>599</v>
      </c>
      <c r="C629" s="216">
        <f>'[1]24.02.20_Inlet'!D610</f>
        <v>45342</v>
      </c>
      <c r="D629" s="216"/>
      <c r="E629" s="59">
        <f>'[1]24.02.20_Inlet'!E610</f>
        <v>0.85436342592592596</v>
      </c>
      <c r="F629" s="58" t="s">
        <v>1</v>
      </c>
      <c r="G629" s="60">
        <v>2.6539787632729539E-3</v>
      </c>
      <c r="H629" s="61">
        <v>0.26529999999999998</v>
      </c>
      <c r="I629" s="62">
        <f t="shared" si="18"/>
        <v>7.0410056589631466E-4</v>
      </c>
      <c r="J629" s="79">
        <v>4.0276612831266176E-8</v>
      </c>
      <c r="K629" s="80">
        <v>0.3716666666666667</v>
      </c>
      <c r="L629" s="79">
        <f t="shared" si="19"/>
        <v>1.4969474435620596E-8</v>
      </c>
      <c r="M629" s="81"/>
    </row>
    <row r="630" spans="2:13">
      <c r="B630" s="58">
        <v>600</v>
      </c>
      <c r="C630" s="216">
        <f>'[1]24.02.20_Inlet'!D611</f>
        <v>45342</v>
      </c>
      <c r="D630" s="216"/>
      <c r="E630" s="59">
        <f>'[1]24.02.20_Inlet'!E611</f>
        <v>0.8550578703703704</v>
      </c>
      <c r="F630" s="58" t="s">
        <v>1</v>
      </c>
      <c r="G630" s="60">
        <v>2.6548621397340945E-3</v>
      </c>
      <c r="H630" s="61">
        <v>0.26529999999999998</v>
      </c>
      <c r="I630" s="62">
        <f t="shared" si="18"/>
        <v>7.0433492567145521E-4</v>
      </c>
      <c r="J630" s="79">
        <v>3.9917908450075844E-8</v>
      </c>
      <c r="K630" s="80">
        <v>0.3716666666666667</v>
      </c>
      <c r="L630" s="79">
        <f t="shared" si="19"/>
        <v>1.4836155973944858E-8</v>
      </c>
      <c r="M630" s="81"/>
    </row>
    <row r="631" spans="2:13">
      <c r="B631" s="58">
        <v>601</v>
      </c>
      <c r="C631" s="216">
        <f>'[1]24.02.20_Inlet'!D612</f>
        <v>45342</v>
      </c>
      <c r="D631" s="216"/>
      <c r="E631" s="59">
        <f>'[1]24.02.20_Inlet'!E612</f>
        <v>0.85575231481481484</v>
      </c>
      <c r="F631" s="58" t="s">
        <v>1</v>
      </c>
      <c r="G631" s="60">
        <v>2.6540697778174357E-3</v>
      </c>
      <c r="H631" s="61">
        <v>0.26419999999999999</v>
      </c>
      <c r="I631" s="62">
        <f t="shared" si="18"/>
        <v>7.0120523529936646E-4</v>
      </c>
      <c r="J631" s="79">
        <v>4.052824127777282E-8</v>
      </c>
      <c r="K631" s="80">
        <v>0.3716666666666667</v>
      </c>
      <c r="L631" s="79">
        <f t="shared" si="19"/>
        <v>1.5062996341572233E-8</v>
      </c>
      <c r="M631" s="81"/>
    </row>
    <row r="632" spans="2:13">
      <c r="B632" s="58">
        <v>602</v>
      </c>
      <c r="C632" s="216">
        <f>'[1]24.02.20_Inlet'!D613</f>
        <v>45342</v>
      </c>
      <c r="D632" s="216"/>
      <c r="E632" s="59">
        <f>'[1]24.02.20_Inlet'!E613</f>
        <v>0.85644675925925928</v>
      </c>
      <c r="F632" s="58" t="s">
        <v>1</v>
      </c>
      <c r="G632" s="60">
        <v>2.6526563754796103E-3</v>
      </c>
      <c r="H632" s="61">
        <v>0.26419999999999999</v>
      </c>
      <c r="I632" s="62">
        <f t="shared" si="18"/>
        <v>7.0083181440171302E-4</v>
      </c>
      <c r="J632" s="79">
        <v>3.6288034264299086E-8</v>
      </c>
      <c r="K632" s="80">
        <v>0.3716666666666667</v>
      </c>
      <c r="L632" s="79">
        <f t="shared" si="19"/>
        <v>1.3487052734897829E-8</v>
      </c>
      <c r="M632" s="81"/>
    </row>
    <row r="633" spans="2:13">
      <c r="B633" s="58">
        <v>603</v>
      </c>
      <c r="C633" s="216">
        <f>'[1]24.02.20_Inlet'!D614</f>
        <v>45342</v>
      </c>
      <c r="D633" s="216"/>
      <c r="E633" s="59">
        <f>'[1]24.02.20_Inlet'!E614</f>
        <v>0.85714120370370372</v>
      </c>
      <c r="F633" s="58" t="s">
        <v>1</v>
      </c>
      <c r="G633" s="60">
        <v>2.6565592932988307E-3</v>
      </c>
      <c r="H633" s="61">
        <v>0.26419999999999999</v>
      </c>
      <c r="I633" s="62">
        <f t="shared" si="18"/>
        <v>7.0186296528955102E-4</v>
      </c>
      <c r="J633" s="79">
        <v>3.9719817970911032E-8</v>
      </c>
      <c r="K633" s="80">
        <v>0.36666666666666664</v>
      </c>
      <c r="L633" s="79">
        <f t="shared" si="19"/>
        <v>1.4563933256000711E-8</v>
      </c>
      <c r="M633" s="81"/>
    </row>
    <row r="634" spans="2:13">
      <c r="B634" s="58">
        <v>604</v>
      </c>
      <c r="C634" s="216">
        <f>'[1]24.02.20_Inlet'!D615</f>
        <v>45342</v>
      </c>
      <c r="D634" s="216"/>
      <c r="E634" s="59">
        <f>'[1]24.02.20_Inlet'!E615</f>
        <v>0.85783564814814817</v>
      </c>
      <c r="F634" s="58" t="s">
        <v>1</v>
      </c>
      <c r="G634" s="60">
        <v>2.643030248951548E-3</v>
      </c>
      <c r="H634" s="61">
        <v>0.26329999999999998</v>
      </c>
      <c r="I634" s="62">
        <f t="shared" si="18"/>
        <v>6.9590986454894251E-4</v>
      </c>
      <c r="J634" s="79">
        <v>3.5244043901133218E-8</v>
      </c>
      <c r="K634" s="80">
        <v>0.36666666666666664</v>
      </c>
      <c r="L634" s="79">
        <f t="shared" si="19"/>
        <v>1.2922816097082179E-8</v>
      </c>
      <c r="M634" s="81"/>
    </row>
    <row r="635" spans="2:13">
      <c r="B635" s="58">
        <v>605</v>
      </c>
      <c r="C635" s="216">
        <f>'[1]24.02.20_Inlet'!D616</f>
        <v>45342</v>
      </c>
      <c r="D635" s="216"/>
      <c r="E635" s="59">
        <f>'[1]24.02.20_Inlet'!E616</f>
        <v>0.85853009259259261</v>
      </c>
      <c r="F635" s="58" t="s">
        <v>1</v>
      </c>
      <c r="G635" s="60">
        <v>0</v>
      </c>
      <c r="H635" s="61">
        <v>0.26329999999999998</v>
      </c>
      <c r="I635" s="62">
        <f t="shared" si="18"/>
        <v>0</v>
      </c>
      <c r="J635" s="79">
        <v>0</v>
      </c>
      <c r="K635" s="80">
        <v>0</v>
      </c>
      <c r="L635" s="79">
        <f t="shared" si="19"/>
        <v>0</v>
      </c>
      <c r="M635" s="81"/>
    </row>
  </sheetData>
  <mergeCells count="647">
    <mergeCell ref="C8:F8"/>
    <mergeCell ref="H8:I8"/>
    <mergeCell ref="J8:K8"/>
    <mergeCell ref="B11:K11"/>
    <mergeCell ref="C13:F13"/>
    <mergeCell ref="H13:I13"/>
    <mergeCell ref="J13:K13"/>
    <mergeCell ref="B3:K3"/>
    <mergeCell ref="C5:F5"/>
    <mergeCell ref="H5:I5"/>
    <mergeCell ref="J5:K5"/>
    <mergeCell ref="C6:F6"/>
    <mergeCell ref="H6:I6"/>
    <mergeCell ref="J6:K6"/>
    <mergeCell ref="C7:F7"/>
    <mergeCell ref="H7:I7"/>
    <mergeCell ref="J7:K7"/>
    <mergeCell ref="C14:F14"/>
    <mergeCell ref="H14:I14"/>
    <mergeCell ref="J14:K14"/>
    <mergeCell ref="G20:I20"/>
    <mergeCell ref="J20:L20"/>
    <mergeCell ref="B20:F20"/>
    <mergeCell ref="B21:F21"/>
    <mergeCell ref="M20:N20"/>
    <mergeCell ref="C37:D37"/>
    <mergeCell ref="G26:I26"/>
    <mergeCell ref="J26:L26"/>
    <mergeCell ref="M26:M30"/>
    <mergeCell ref="B22:F22"/>
    <mergeCell ref="B23:F23"/>
    <mergeCell ref="C15:F15"/>
    <mergeCell ref="H15:I15"/>
    <mergeCell ref="J15:K15"/>
    <mergeCell ref="B24:F24"/>
    <mergeCell ref="C16:F16"/>
    <mergeCell ref="H16:I16"/>
    <mergeCell ref="J16:K16"/>
    <mergeCell ref="F26:F27"/>
    <mergeCell ref="C38:D38"/>
    <mergeCell ref="C39:D39"/>
    <mergeCell ref="C34:D34"/>
    <mergeCell ref="C35:D35"/>
    <mergeCell ref="C36:D36"/>
    <mergeCell ref="C31:D31"/>
    <mergeCell ref="C32:D32"/>
    <mergeCell ref="C33:D33"/>
    <mergeCell ref="B26:B30"/>
    <mergeCell ref="C26:E28"/>
    <mergeCell ref="C29:D30"/>
    <mergeCell ref="E29:E30"/>
    <mergeCell ref="C46:D46"/>
    <mergeCell ref="C47:D47"/>
    <mergeCell ref="C48:D48"/>
    <mergeCell ref="C43:D43"/>
    <mergeCell ref="C44:D44"/>
    <mergeCell ref="C45:D45"/>
    <mergeCell ref="C40:D40"/>
    <mergeCell ref="C41:D41"/>
    <mergeCell ref="C42:D42"/>
    <mergeCell ref="C55:D55"/>
    <mergeCell ref="C56:D56"/>
    <mergeCell ref="C57:D57"/>
    <mergeCell ref="C52:D52"/>
    <mergeCell ref="C53:D53"/>
    <mergeCell ref="C54:D54"/>
    <mergeCell ref="C49:D49"/>
    <mergeCell ref="C50:D50"/>
    <mergeCell ref="C51:D51"/>
    <mergeCell ref="C64:D64"/>
    <mergeCell ref="C65:D65"/>
    <mergeCell ref="C66:D66"/>
    <mergeCell ref="C61:D61"/>
    <mergeCell ref="C62:D62"/>
    <mergeCell ref="C63:D63"/>
    <mergeCell ref="C58:D58"/>
    <mergeCell ref="C59:D59"/>
    <mergeCell ref="C60:D60"/>
    <mergeCell ref="C73:D73"/>
    <mergeCell ref="C74:D74"/>
    <mergeCell ref="C75:D75"/>
    <mergeCell ref="C70:D70"/>
    <mergeCell ref="C71:D71"/>
    <mergeCell ref="C72:D72"/>
    <mergeCell ref="C67:D67"/>
    <mergeCell ref="C68:D68"/>
    <mergeCell ref="C69:D69"/>
    <mergeCell ref="C82:D82"/>
    <mergeCell ref="C83:D83"/>
    <mergeCell ref="C84:D84"/>
    <mergeCell ref="C79:D79"/>
    <mergeCell ref="C80:D80"/>
    <mergeCell ref="C81:D81"/>
    <mergeCell ref="C76:D76"/>
    <mergeCell ref="C77:D77"/>
    <mergeCell ref="C78:D78"/>
    <mergeCell ref="C91:D91"/>
    <mergeCell ref="C92:D92"/>
    <mergeCell ref="C93:D93"/>
    <mergeCell ref="C88:D88"/>
    <mergeCell ref="C89:D89"/>
    <mergeCell ref="C90:D90"/>
    <mergeCell ref="C85:D85"/>
    <mergeCell ref="C86:D86"/>
    <mergeCell ref="C87:D87"/>
    <mergeCell ref="C100:D100"/>
    <mergeCell ref="C101:D101"/>
    <mergeCell ref="C102:D102"/>
    <mergeCell ref="C97:D97"/>
    <mergeCell ref="C98:D98"/>
    <mergeCell ref="C99:D99"/>
    <mergeCell ref="C94:D94"/>
    <mergeCell ref="C95:D95"/>
    <mergeCell ref="C96:D96"/>
    <mergeCell ref="C109:D109"/>
    <mergeCell ref="C110:D110"/>
    <mergeCell ref="C111:D111"/>
    <mergeCell ref="C106:D106"/>
    <mergeCell ref="C107:D107"/>
    <mergeCell ref="C108:D108"/>
    <mergeCell ref="C103:D103"/>
    <mergeCell ref="C104:D104"/>
    <mergeCell ref="C105:D105"/>
    <mergeCell ref="C118:D118"/>
    <mergeCell ref="C119:D119"/>
    <mergeCell ref="C120:D120"/>
    <mergeCell ref="C115:D115"/>
    <mergeCell ref="C116:D116"/>
    <mergeCell ref="C117:D117"/>
    <mergeCell ref="C112:D112"/>
    <mergeCell ref="C113:D113"/>
    <mergeCell ref="C114:D114"/>
    <mergeCell ref="C127:D127"/>
    <mergeCell ref="C128:D128"/>
    <mergeCell ref="C129:D129"/>
    <mergeCell ref="C124:D124"/>
    <mergeCell ref="C125:D125"/>
    <mergeCell ref="C126:D126"/>
    <mergeCell ref="C121:D121"/>
    <mergeCell ref="C122:D122"/>
    <mergeCell ref="C123:D123"/>
    <mergeCell ref="C136:D136"/>
    <mergeCell ref="C137:D137"/>
    <mergeCell ref="C138:D138"/>
    <mergeCell ref="C133:D133"/>
    <mergeCell ref="C134:D134"/>
    <mergeCell ref="C135:D135"/>
    <mergeCell ref="C130:D130"/>
    <mergeCell ref="C131:D131"/>
    <mergeCell ref="C132:D132"/>
    <mergeCell ref="C145:D145"/>
    <mergeCell ref="C146:D146"/>
    <mergeCell ref="C147:D147"/>
    <mergeCell ref="C142:D142"/>
    <mergeCell ref="C143:D143"/>
    <mergeCell ref="C144:D144"/>
    <mergeCell ref="C139:D139"/>
    <mergeCell ref="C140:D140"/>
    <mergeCell ref="C141:D141"/>
    <mergeCell ref="C154:D154"/>
    <mergeCell ref="C155:D155"/>
    <mergeCell ref="C156:D156"/>
    <mergeCell ref="C151:D151"/>
    <mergeCell ref="C152:D152"/>
    <mergeCell ref="C153:D153"/>
    <mergeCell ref="C148:D148"/>
    <mergeCell ref="C149:D149"/>
    <mergeCell ref="C150:D150"/>
    <mergeCell ref="C163:D163"/>
    <mergeCell ref="C164:D164"/>
    <mergeCell ref="C165:D165"/>
    <mergeCell ref="C160:D160"/>
    <mergeCell ref="C161:D161"/>
    <mergeCell ref="C162:D162"/>
    <mergeCell ref="C157:D157"/>
    <mergeCell ref="C158:D158"/>
    <mergeCell ref="C159:D159"/>
    <mergeCell ref="C172:D172"/>
    <mergeCell ref="C173:D173"/>
    <mergeCell ref="C174:D174"/>
    <mergeCell ref="C169:D169"/>
    <mergeCell ref="C170:D170"/>
    <mergeCell ref="C171:D171"/>
    <mergeCell ref="C166:D166"/>
    <mergeCell ref="C167:D167"/>
    <mergeCell ref="C168:D168"/>
    <mergeCell ref="C181:D181"/>
    <mergeCell ref="C182:D182"/>
    <mergeCell ref="C183:D183"/>
    <mergeCell ref="C178:D178"/>
    <mergeCell ref="C179:D179"/>
    <mergeCell ref="C180:D180"/>
    <mergeCell ref="C175:D175"/>
    <mergeCell ref="C176:D176"/>
    <mergeCell ref="C177:D177"/>
    <mergeCell ref="C190:D190"/>
    <mergeCell ref="C191:D191"/>
    <mergeCell ref="C192:D192"/>
    <mergeCell ref="C187:D187"/>
    <mergeCell ref="C188:D188"/>
    <mergeCell ref="C189:D189"/>
    <mergeCell ref="C184:D184"/>
    <mergeCell ref="C185:D185"/>
    <mergeCell ref="C186:D186"/>
    <mergeCell ref="C199:D199"/>
    <mergeCell ref="C200:D200"/>
    <mergeCell ref="C201:D201"/>
    <mergeCell ref="C196:D196"/>
    <mergeCell ref="C197:D197"/>
    <mergeCell ref="C198:D198"/>
    <mergeCell ref="C193:D193"/>
    <mergeCell ref="C194:D194"/>
    <mergeCell ref="C195:D195"/>
    <mergeCell ref="C208:D208"/>
    <mergeCell ref="C209:D209"/>
    <mergeCell ref="C210:D210"/>
    <mergeCell ref="C205:D205"/>
    <mergeCell ref="C206:D206"/>
    <mergeCell ref="C207:D207"/>
    <mergeCell ref="C202:D202"/>
    <mergeCell ref="C203:D203"/>
    <mergeCell ref="C204:D204"/>
    <mergeCell ref="C217:D217"/>
    <mergeCell ref="C218:D218"/>
    <mergeCell ref="C219:D219"/>
    <mergeCell ref="C214:D214"/>
    <mergeCell ref="C215:D215"/>
    <mergeCell ref="C216:D216"/>
    <mergeCell ref="C211:D211"/>
    <mergeCell ref="C212:D212"/>
    <mergeCell ref="C213:D213"/>
    <mergeCell ref="C226:D226"/>
    <mergeCell ref="C227:D227"/>
    <mergeCell ref="C228:D228"/>
    <mergeCell ref="C223:D223"/>
    <mergeCell ref="C224:D224"/>
    <mergeCell ref="C225:D225"/>
    <mergeCell ref="C220:D220"/>
    <mergeCell ref="C221:D221"/>
    <mergeCell ref="C222:D222"/>
    <mergeCell ref="C235:D235"/>
    <mergeCell ref="C236:D236"/>
    <mergeCell ref="C237:D237"/>
    <mergeCell ref="C232:D232"/>
    <mergeCell ref="C233:D233"/>
    <mergeCell ref="C234:D234"/>
    <mergeCell ref="C229:D229"/>
    <mergeCell ref="C230:D230"/>
    <mergeCell ref="C231:D231"/>
    <mergeCell ref="C244:D244"/>
    <mergeCell ref="C245:D245"/>
    <mergeCell ref="C246:D246"/>
    <mergeCell ref="C241:D241"/>
    <mergeCell ref="C242:D242"/>
    <mergeCell ref="C243:D243"/>
    <mergeCell ref="C238:D238"/>
    <mergeCell ref="C239:D239"/>
    <mergeCell ref="C240:D240"/>
    <mergeCell ref="C253:D253"/>
    <mergeCell ref="C254:D254"/>
    <mergeCell ref="C255:D255"/>
    <mergeCell ref="C250:D250"/>
    <mergeCell ref="C251:D251"/>
    <mergeCell ref="C252:D252"/>
    <mergeCell ref="C247:D247"/>
    <mergeCell ref="C248:D248"/>
    <mergeCell ref="C249:D249"/>
    <mergeCell ref="C262:D262"/>
    <mergeCell ref="C263:D263"/>
    <mergeCell ref="C264:D264"/>
    <mergeCell ref="C259:D259"/>
    <mergeCell ref="C260:D260"/>
    <mergeCell ref="C261:D261"/>
    <mergeCell ref="C256:D256"/>
    <mergeCell ref="C257:D257"/>
    <mergeCell ref="C258:D258"/>
    <mergeCell ref="C271:D271"/>
    <mergeCell ref="C272:D272"/>
    <mergeCell ref="C273:D273"/>
    <mergeCell ref="C268:D268"/>
    <mergeCell ref="C269:D269"/>
    <mergeCell ref="C270:D270"/>
    <mergeCell ref="C265:D265"/>
    <mergeCell ref="C266:D266"/>
    <mergeCell ref="C267:D267"/>
    <mergeCell ref="C280:D280"/>
    <mergeCell ref="C281:D281"/>
    <mergeCell ref="C282:D282"/>
    <mergeCell ref="C277:D277"/>
    <mergeCell ref="C278:D278"/>
    <mergeCell ref="C279:D279"/>
    <mergeCell ref="C274:D274"/>
    <mergeCell ref="C275:D275"/>
    <mergeCell ref="C276:D276"/>
    <mergeCell ref="C289:D289"/>
    <mergeCell ref="C290:D290"/>
    <mergeCell ref="C291:D291"/>
    <mergeCell ref="C286:D286"/>
    <mergeCell ref="C287:D287"/>
    <mergeCell ref="C288:D288"/>
    <mergeCell ref="C283:D283"/>
    <mergeCell ref="C284:D284"/>
    <mergeCell ref="C285:D285"/>
    <mergeCell ref="C298:D298"/>
    <mergeCell ref="C299:D299"/>
    <mergeCell ref="C300:D300"/>
    <mergeCell ref="C295:D295"/>
    <mergeCell ref="C296:D296"/>
    <mergeCell ref="C297:D297"/>
    <mergeCell ref="C292:D292"/>
    <mergeCell ref="C293:D293"/>
    <mergeCell ref="C294:D294"/>
    <mergeCell ref="C307:D307"/>
    <mergeCell ref="C308:D308"/>
    <mergeCell ref="C309:D309"/>
    <mergeCell ref="C304:D304"/>
    <mergeCell ref="C305:D305"/>
    <mergeCell ref="C306:D306"/>
    <mergeCell ref="C301:D301"/>
    <mergeCell ref="C302:D302"/>
    <mergeCell ref="C303:D303"/>
    <mergeCell ref="C316:D316"/>
    <mergeCell ref="C317:D317"/>
    <mergeCell ref="C318:D318"/>
    <mergeCell ref="C313:D313"/>
    <mergeCell ref="C314:D314"/>
    <mergeCell ref="C315:D315"/>
    <mergeCell ref="C310:D310"/>
    <mergeCell ref="C311:D311"/>
    <mergeCell ref="C312:D312"/>
    <mergeCell ref="C325:D325"/>
    <mergeCell ref="C326:D326"/>
    <mergeCell ref="C327:D327"/>
    <mergeCell ref="C322:D322"/>
    <mergeCell ref="C323:D323"/>
    <mergeCell ref="C324:D324"/>
    <mergeCell ref="C319:D319"/>
    <mergeCell ref="C320:D320"/>
    <mergeCell ref="C321:D321"/>
    <mergeCell ref="C334:D334"/>
    <mergeCell ref="C335:D335"/>
    <mergeCell ref="C336:D336"/>
    <mergeCell ref="C331:D331"/>
    <mergeCell ref="C332:D332"/>
    <mergeCell ref="C333:D333"/>
    <mergeCell ref="C328:D328"/>
    <mergeCell ref="C329:D329"/>
    <mergeCell ref="C330:D330"/>
    <mergeCell ref="C343:D343"/>
    <mergeCell ref="C344:D344"/>
    <mergeCell ref="C345:D345"/>
    <mergeCell ref="C340:D340"/>
    <mergeCell ref="C341:D341"/>
    <mergeCell ref="C342:D342"/>
    <mergeCell ref="C337:D337"/>
    <mergeCell ref="C338:D338"/>
    <mergeCell ref="C339:D339"/>
    <mergeCell ref="C352:D352"/>
    <mergeCell ref="C353:D353"/>
    <mergeCell ref="C354:D354"/>
    <mergeCell ref="C349:D349"/>
    <mergeCell ref="C350:D350"/>
    <mergeCell ref="C351:D351"/>
    <mergeCell ref="C346:D346"/>
    <mergeCell ref="C347:D347"/>
    <mergeCell ref="C348:D348"/>
    <mergeCell ref="C361:D361"/>
    <mergeCell ref="C362:D362"/>
    <mergeCell ref="C363:D363"/>
    <mergeCell ref="C358:D358"/>
    <mergeCell ref="C359:D359"/>
    <mergeCell ref="C360:D360"/>
    <mergeCell ref="C355:D355"/>
    <mergeCell ref="C356:D356"/>
    <mergeCell ref="C357:D357"/>
    <mergeCell ref="C370:D370"/>
    <mergeCell ref="C371:D371"/>
    <mergeCell ref="C372:D372"/>
    <mergeCell ref="C367:D367"/>
    <mergeCell ref="C368:D368"/>
    <mergeCell ref="C369:D369"/>
    <mergeCell ref="C364:D364"/>
    <mergeCell ref="C365:D365"/>
    <mergeCell ref="C366:D366"/>
    <mergeCell ref="C379:D379"/>
    <mergeCell ref="C380:D380"/>
    <mergeCell ref="C381:D381"/>
    <mergeCell ref="C376:D376"/>
    <mergeCell ref="C377:D377"/>
    <mergeCell ref="C378:D378"/>
    <mergeCell ref="C373:D373"/>
    <mergeCell ref="C374:D374"/>
    <mergeCell ref="C375:D375"/>
    <mergeCell ref="C388:D388"/>
    <mergeCell ref="C389:D389"/>
    <mergeCell ref="C390:D390"/>
    <mergeCell ref="C385:D385"/>
    <mergeCell ref="C386:D386"/>
    <mergeCell ref="C387:D387"/>
    <mergeCell ref="C382:D382"/>
    <mergeCell ref="C383:D383"/>
    <mergeCell ref="C384:D384"/>
    <mergeCell ref="C397:D397"/>
    <mergeCell ref="C398:D398"/>
    <mergeCell ref="C399:D399"/>
    <mergeCell ref="C394:D394"/>
    <mergeCell ref="C395:D395"/>
    <mergeCell ref="C396:D396"/>
    <mergeCell ref="C391:D391"/>
    <mergeCell ref="C392:D392"/>
    <mergeCell ref="C393:D393"/>
    <mergeCell ref="C406:D406"/>
    <mergeCell ref="C407:D407"/>
    <mergeCell ref="C408:D408"/>
    <mergeCell ref="C403:D403"/>
    <mergeCell ref="C404:D404"/>
    <mergeCell ref="C405:D405"/>
    <mergeCell ref="C400:D400"/>
    <mergeCell ref="C401:D401"/>
    <mergeCell ref="C402:D402"/>
    <mergeCell ref="C415:D415"/>
    <mergeCell ref="C416:D416"/>
    <mergeCell ref="C417:D417"/>
    <mergeCell ref="C412:D412"/>
    <mergeCell ref="C413:D413"/>
    <mergeCell ref="C414:D414"/>
    <mergeCell ref="C409:D409"/>
    <mergeCell ref="C410:D410"/>
    <mergeCell ref="C411:D411"/>
    <mergeCell ref="C424:D424"/>
    <mergeCell ref="C425:D425"/>
    <mergeCell ref="C426:D426"/>
    <mergeCell ref="C421:D421"/>
    <mergeCell ref="C422:D422"/>
    <mergeCell ref="C423:D423"/>
    <mergeCell ref="C418:D418"/>
    <mergeCell ref="C419:D419"/>
    <mergeCell ref="C420:D420"/>
    <mergeCell ref="C433:D433"/>
    <mergeCell ref="C434:D434"/>
    <mergeCell ref="C435:D435"/>
    <mergeCell ref="C430:D430"/>
    <mergeCell ref="C431:D431"/>
    <mergeCell ref="C432:D432"/>
    <mergeCell ref="C427:D427"/>
    <mergeCell ref="C428:D428"/>
    <mergeCell ref="C429:D429"/>
    <mergeCell ref="C442:D442"/>
    <mergeCell ref="C443:D443"/>
    <mergeCell ref="C444:D444"/>
    <mergeCell ref="C439:D439"/>
    <mergeCell ref="C440:D440"/>
    <mergeCell ref="C441:D441"/>
    <mergeCell ref="C436:D436"/>
    <mergeCell ref="C437:D437"/>
    <mergeCell ref="C438:D438"/>
    <mergeCell ref="C451:D451"/>
    <mergeCell ref="C452:D452"/>
    <mergeCell ref="C453:D453"/>
    <mergeCell ref="C448:D448"/>
    <mergeCell ref="C449:D449"/>
    <mergeCell ref="C450:D450"/>
    <mergeCell ref="C445:D445"/>
    <mergeCell ref="C446:D446"/>
    <mergeCell ref="C447:D447"/>
    <mergeCell ref="C460:D460"/>
    <mergeCell ref="C461:D461"/>
    <mergeCell ref="C462:D462"/>
    <mergeCell ref="C457:D457"/>
    <mergeCell ref="C458:D458"/>
    <mergeCell ref="C459:D459"/>
    <mergeCell ref="C454:D454"/>
    <mergeCell ref="C455:D455"/>
    <mergeCell ref="C456:D456"/>
    <mergeCell ref="C469:D469"/>
    <mergeCell ref="C470:D470"/>
    <mergeCell ref="C471:D471"/>
    <mergeCell ref="C466:D466"/>
    <mergeCell ref="C467:D467"/>
    <mergeCell ref="C468:D468"/>
    <mergeCell ref="C463:D463"/>
    <mergeCell ref="C464:D464"/>
    <mergeCell ref="C465:D465"/>
    <mergeCell ref="C478:D478"/>
    <mergeCell ref="C479:D479"/>
    <mergeCell ref="C480:D480"/>
    <mergeCell ref="C475:D475"/>
    <mergeCell ref="C476:D476"/>
    <mergeCell ref="C477:D477"/>
    <mergeCell ref="C472:D472"/>
    <mergeCell ref="C473:D473"/>
    <mergeCell ref="C474:D474"/>
    <mergeCell ref="C487:D487"/>
    <mergeCell ref="C488:D488"/>
    <mergeCell ref="C489:D489"/>
    <mergeCell ref="C484:D484"/>
    <mergeCell ref="C485:D485"/>
    <mergeCell ref="C486:D486"/>
    <mergeCell ref="C481:D481"/>
    <mergeCell ref="C482:D482"/>
    <mergeCell ref="C483:D483"/>
    <mergeCell ref="C496:D496"/>
    <mergeCell ref="C497:D497"/>
    <mergeCell ref="C498:D498"/>
    <mergeCell ref="C493:D493"/>
    <mergeCell ref="C494:D494"/>
    <mergeCell ref="C495:D495"/>
    <mergeCell ref="C490:D490"/>
    <mergeCell ref="C491:D491"/>
    <mergeCell ref="C492:D492"/>
    <mergeCell ref="C505:D505"/>
    <mergeCell ref="C506:D506"/>
    <mergeCell ref="C507:D507"/>
    <mergeCell ref="C502:D502"/>
    <mergeCell ref="C503:D503"/>
    <mergeCell ref="C504:D504"/>
    <mergeCell ref="C499:D499"/>
    <mergeCell ref="C500:D500"/>
    <mergeCell ref="C501:D501"/>
    <mergeCell ref="C514:D514"/>
    <mergeCell ref="C515:D515"/>
    <mergeCell ref="C516:D516"/>
    <mergeCell ref="C511:D511"/>
    <mergeCell ref="C512:D512"/>
    <mergeCell ref="C513:D513"/>
    <mergeCell ref="C508:D508"/>
    <mergeCell ref="C509:D509"/>
    <mergeCell ref="C510:D510"/>
    <mergeCell ref="C523:D523"/>
    <mergeCell ref="C524:D524"/>
    <mergeCell ref="C525:D525"/>
    <mergeCell ref="C520:D520"/>
    <mergeCell ref="C521:D521"/>
    <mergeCell ref="C522:D522"/>
    <mergeCell ref="C517:D517"/>
    <mergeCell ref="C518:D518"/>
    <mergeCell ref="C519:D519"/>
    <mergeCell ref="C532:D532"/>
    <mergeCell ref="C533:D533"/>
    <mergeCell ref="C534:D534"/>
    <mergeCell ref="C529:D529"/>
    <mergeCell ref="C530:D530"/>
    <mergeCell ref="C531:D531"/>
    <mergeCell ref="C526:D526"/>
    <mergeCell ref="C527:D527"/>
    <mergeCell ref="C528:D528"/>
    <mergeCell ref="C541:D541"/>
    <mergeCell ref="C542:D542"/>
    <mergeCell ref="C543:D543"/>
    <mergeCell ref="C538:D538"/>
    <mergeCell ref="C539:D539"/>
    <mergeCell ref="C540:D540"/>
    <mergeCell ref="C535:D535"/>
    <mergeCell ref="C536:D536"/>
    <mergeCell ref="C537:D537"/>
    <mergeCell ref="C550:D550"/>
    <mergeCell ref="C551:D551"/>
    <mergeCell ref="C552:D552"/>
    <mergeCell ref="C547:D547"/>
    <mergeCell ref="C548:D548"/>
    <mergeCell ref="C549:D549"/>
    <mergeCell ref="C544:D544"/>
    <mergeCell ref="C545:D545"/>
    <mergeCell ref="C546:D546"/>
    <mergeCell ref="C559:D559"/>
    <mergeCell ref="C560:D560"/>
    <mergeCell ref="C561:D561"/>
    <mergeCell ref="C556:D556"/>
    <mergeCell ref="C557:D557"/>
    <mergeCell ref="C558:D558"/>
    <mergeCell ref="C553:D553"/>
    <mergeCell ref="C554:D554"/>
    <mergeCell ref="C555:D555"/>
    <mergeCell ref="C568:D568"/>
    <mergeCell ref="C569:D569"/>
    <mergeCell ref="C570:D570"/>
    <mergeCell ref="C565:D565"/>
    <mergeCell ref="C566:D566"/>
    <mergeCell ref="C567:D567"/>
    <mergeCell ref="C562:D562"/>
    <mergeCell ref="C563:D563"/>
    <mergeCell ref="C564:D564"/>
    <mergeCell ref="C577:D577"/>
    <mergeCell ref="C578:D578"/>
    <mergeCell ref="C579:D579"/>
    <mergeCell ref="C574:D574"/>
    <mergeCell ref="C575:D575"/>
    <mergeCell ref="C576:D576"/>
    <mergeCell ref="C571:D571"/>
    <mergeCell ref="C572:D572"/>
    <mergeCell ref="C573:D573"/>
    <mergeCell ref="C586:D586"/>
    <mergeCell ref="C587:D587"/>
    <mergeCell ref="C588:D588"/>
    <mergeCell ref="C583:D583"/>
    <mergeCell ref="C584:D584"/>
    <mergeCell ref="C585:D585"/>
    <mergeCell ref="C580:D580"/>
    <mergeCell ref="C581:D581"/>
    <mergeCell ref="C582:D582"/>
    <mergeCell ref="C595:D595"/>
    <mergeCell ref="C596:D596"/>
    <mergeCell ref="C597:D597"/>
    <mergeCell ref="C592:D592"/>
    <mergeCell ref="C593:D593"/>
    <mergeCell ref="C594:D594"/>
    <mergeCell ref="C589:D589"/>
    <mergeCell ref="C590:D590"/>
    <mergeCell ref="C591:D591"/>
    <mergeCell ref="C604:D604"/>
    <mergeCell ref="C605:D605"/>
    <mergeCell ref="C606:D606"/>
    <mergeCell ref="C601:D601"/>
    <mergeCell ref="C602:D602"/>
    <mergeCell ref="C603:D603"/>
    <mergeCell ref="C598:D598"/>
    <mergeCell ref="C599:D599"/>
    <mergeCell ref="C600:D600"/>
    <mergeCell ref="C613:D613"/>
    <mergeCell ref="C614:D614"/>
    <mergeCell ref="C615:D615"/>
    <mergeCell ref="C610:D610"/>
    <mergeCell ref="C611:D611"/>
    <mergeCell ref="C612:D612"/>
    <mergeCell ref="C607:D607"/>
    <mergeCell ref="C608:D608"/>
    <mergeCell ref="C609:D609"/>
    <mergeCell ref="C622:D622"/>
    <mergeCell ref="C623:D623"/>
    <mergeCell ref="C624:D624"/>
    <mergeCell ref="C619:D619"/>
    <mergeCell ref="C620:D620"/>
    <mergeCell ref="C621:D621"/>
    <mergeCell ref="C616:D616"/>
    <mergeCell ref="C617:D617"/>
    <mergeCell ref="C618:D618"/>
    <mergeCell ref="C634:D634"/>
    <mergeCell ref="C635:D635"/>
    <mergeCell ref="C631:D631"/>
    <mergeCell ref="C632:D632"/>
    <mergeCell ref="C633:D633"/>
    <mergeCell ref="C628:D628"/>
    <mergeCell ref="C629:D629"/>
    <mergeCell ref="C630:D630"/>
    <mergeCell ref="C625:D625"/>
    <mergeCell ref="C626:D626"/>
    <mergeCell ref="C627:D627"/>
  </mergeCells>
  <phoneticPr fontId="2" type="noConversion"/>
  <pageMargins left="0.7" right="0.7" top="0.75" bottom="0.75" header="0.3" footer="0.3"/>
  <pageSetup paperSize="9"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3" id="{38D28D91-1440-4D34-8D64-99E0A0294A59}">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H8:H9</xm:sqref>
        </x14:conditionalFormatting>
        <x14:conditionalFormatting xmlns:xm="http://schemas.microsoft.com/office/excel/2006/main">
          <x14:cfRule type="expression" priority="4" id="{75EC467F-94E4-4768-985B-0ADDB5304D05}">
            <xm:f>NOT(OR(BEy!#REF!="산정방법 1",BEy!#REF!="산정방법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H16:H18</xm:sqref>
        </x14:conditionalFormatting>
        <x14:conditionalFormatting xmlns:xm="http://schemas.microsoft.com/office/excel/2006/main">
          <x14:cfRule type="expression" priority="2" id="{34199EF4-D3BE-4861-A086-26A20B4B9788}">
            <xm:f>NOT(OR(BEy!#REF!="산정방법 2",BEy!#REF!="산정방법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J5</xm:sqref>
        </x14:conditionalFormatting>
        <x14:conditionalFormatting xmlns:xm="http://schemas.microsoft.com/office/excel/2006/main">
          <x14:cfRule type="expression" priority="1" id="{E8C7C0C4-69F3-4705-BC3C-DDC2E1C80AD6}">
            <xm:f>NOT(OR(BEy!#REF!="산정방법 2",BEy!#REF!="산정방법 1+산정방법 2"))</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J13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9d8c265a-5436-43a7-80c1-713d2827ffde"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8FB6730B0802B54A9F00C78B857E1443" ma:contentTypeVersion="28" ma:contentTypeDescription="Create a new document." ma:contentTypeScope="" ma:versionID="9d684dda10f4f2dbf746fae76444930a">
  <xsd:schema xmlns:xsd="http://www.w3.org/2001/XMLSchema" xmlns:xs="http://www.w3.org/2001/XMLSchema" xmlns:p="http://schemas.microsoft.com/office/2006/metadata/properties" xmlns:ns2="819ae873-75e1-413b-9d00-7af9258cf281" xmlns:ns3="eb4559c4-8463-4985-927f-f0d558bff8f0" xmlns:ns4="13d80b15-5f07-43ab-b435-85767a7dac08" targetNamespace="http://schemas.microsoft.com/office/2006/metadata/properties" ma:root="true" ma:fieldsID="2e1a7d6f560f2b9324fa8d4f4f1cd31a" ns2:_="" ns3:_="" ns4:_="">
    <xsd:import namespace="819ae873-75e1-413b-9d00-7af9258cf281"/>
    <xsd:import namespace="eb4559c4-8463-4985-927f-f0d558bff8f0"/>
    <xsd:import namespace="13d80b15-5f07-43ab-b435-85767a7dac0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Doc_x002e_SymbolNumber"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element ref="ns2:Ready" minOccurs="0"/>
                <xsd:element ref="ns2:_Flow_SignoffStatus" minOccurs="0"/>
                <xsd:element ref="ns2:Teamleademail" minOccurs="0"/>
                <xsd:element ref="ns2:Drafter_x0028_s_x0029_" minOccurs="0"/>
                <xsd:element ref="ns2:Formatter_x0028_s_x0029_"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9ae873-75e1-413b-9d00-7af9258cf2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oc_x002e_SymbolNumber" ma:index="12" nillable="true" ma:displayName="Doc. Symbol Number" ma:format="Dropdown" ma:internalName="Doc_x002e_SymbolNumber">
      <xsd:simpleType>
        <xsd:restriction base="dms:Note">
          <xsd:maxLength value="255"/>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Ready" ma:index="26" nillable="true" ma:displayName="Ready" ma:default="1" ma:format="Dropdown" ma:internalName="Ready">
      <xsd:simpleType>
        <xsd:restriction base="dms:Boolean"/>
      </xsd:simpleType>
    </xsd:element>
    <xsd:element name="_Flow_SignoffStatus" ma:index="27" nillable="true" ma:displayName="Sign-off status" ma:format="Dropdown" ma:internalName="_x0024_Resources_x003a_core_x002c_Signoff_Status">
      <xsd:simpleType>
        <xsd:restriction base="dms:Choice">
          <xsd:enumeration value="WIP"/>
          <xsd:enumeration value="Ready for clearance"/>
          <xsd:enumeration value="Cleared"/>
          <xsd:enumeration value="Returned"/>
        </xsd:restriction>
      </xsd:simpleType>
    </xsd:element>
    <xsd:element name="Teamleademail" ma:index="28" nillable="true" ma:displayName="Team lead(s)" ma:format="Dropdown" ma:list="UserInfo" ma:SharePointGroup="0" ma:internalName="Teamleademail">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er_x0028_s_x0029_" ma:index="29" nillable="true" ma:displayName="Drafter(s)" ma:format="Dropdown" ma:list="UserInfo" ma:SharePointGroup="0" ma:internalName="Drafter_x0028_s_x0029_">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ormatter_x0028_s_x0029_" ma:index="30" nillable="true" ma:displayName="Formatter(s)" ma:format="Dropdown" ma:list="UserInfo" ma:SharePointGroup="0" ma:internalName="Formatter_x0028_s_x002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31" nillable="true" ma:displayName="Status" ma:default="1" ma:format="Dropdown" ma:internalName="Status">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b4559c4-8463-4985-927f-f0d558bff8f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1990851-a39d-4e76-9339-d9f3f2815fa8}" ma:internalName="TaxCatchAll" ma:showField="CatchAllData" ma:web="13d80b15-5f07-43ab-b435-85767a7dac0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80b15-5f07-43ab-b435-85767a7dac08"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819ae873-75e1-413b-9d00-7af9258cf281">
      <Terms xmlns="http://schemas.microsoft.com/office/infopath/2007/PartnerControls"/>
    </lcf76f155ced4ddcb4097134ff3c332f>
    <TaxCatchAll xmlns="eb4559c4-8463-4985-927f-f0d558bff8f0" xsi:nil="true"/>
    <Ready xmlns="819ae873-75e1-413b-9d00-7af9258cf281">true</Ready>
    <Doc_x002e_SymbolNumber xmlns="819ae873-75e1-413b-9d00-7af9258cf281">Emission reduction calculation sheet</Doc_x002e_SymbolNumber>
    <_Flow_SignoffStatus xmlns="819ae873-75e1-413b-9d00-7af9258cf281" xsi:nil="true"/>
    <Formatter_x0028_s_x0029_ xmlns="819ae873-75e1-413b-9d00-7af9258cf281">
      <UserInfo>
        <DisplayName/>
        <AccountId xsi:nil="true"/>
        <AccountType/>
      </UserInfo>
    </Formatter_x0028_s_x0029_>
    <Status xmlns="819ae873-75e1-413b-9d00-7af9258cf281">true</Status>
    <Teamleademail xmlns="819ae873-75e1-413b-9d00-7af9258cf281">
      <UserInfo>
        <DisplayName/>
        <AccountId xsi:nil="true"/>
        <AccountType/>
      </UserInfo>
    </Teamleademail>
    <Drafter_x0028_s_x0029_ xmlns="819ae873-75e1-413b-9d00-7af9258cf281">
      <UserInfo>
        <DisplayName/>
        <AccountId xsi:nil="true"/>
        <AccountType/>
      </UserInfo>
    </Drafter_x0028_s_x0029_>
  </documentManagement>
</p:properties>
</file>

<file path=customXml/itemProps1.xml><?xml version="1.0" encoding="utf-8"?>
<ds:datastoreItem xmlns:ds="http://schemas.openxmlformats.org/officeDocument/2006/customXml" ds:itemID="{394BE764-C428-4F9D-834E-EB4A36490817}">
  <ds:schemaRefs>
    <ds:schemaRef ds:uri="http://schemas.microsoft.com/sharepoint/v3/contenttype/forms"/>
  </ds:schemaRefs>
</ds:datastoreItem>
</file>

<file path=customXml/itemProps2.xml><?xml version="1.0" encoding="utf-8"?>
<ds:datastoreItem xmlns:ds="http://schemas.openxmlformats.org/officeDocument/2006/customXml" ds:itemID="{E7D1E3EA-F89D-465A-8699-B45A8ECE2B59}">
  <ds:schemaRefs>
    <ds:schemaRef ds:uri="Microsoft.SharePoint.Taxonomy.ContentTypeSync"/>
  </ds:schemaRefs>
</ds:datastoreItem>
</file>

<file path=customXml/itemProps3.xml><?xml version="1.0" encoding="utf-8"?>
<ds:datastoreItem xmlns:ds="http://schemas.openxmlformats.org/officeDocument/2006/customXml" ds:itemID="{61BA18AE-8211-4F1A-8029-73441446BF5C}"/>
</file>

<file path=customXml/itemProps4.xml><?xml version="1.0" encoding="utf-8"?>
<ds:datastoreItem xmlns:ds="http://schemas.openxmlformats.org/officeDocument/2006/customXml" ds:itemID="{6096166D-BC70-46CF-92D3-705E98CA946F}">
  <ds:schemaRefs>
    <ds:schemaRef ds:uri="http://schemas.microsoft.com/office/2006/documentManagement/types"/>
    <ds:schemaRef ds:uri="http://schemas.microsoft.com/office/2006/metadata/properties"/>
    <ds:schemaRef ds:uri="http://purl.org/dc/elements/1.1/"/>
    <ds:schemaRef ds:uri="819ae873-75e1-413b-9d00-7af9258cf281"/>
    <ds:schemaRef ds:uri="http://purl.org/dc/terms/"/>
    <ds:schemaRef ds:uri="http://www.w3.org/XML/1998/namespace"/>
    <ds:schemaRef ds:uri="http://schemas.microsoft.com/office/infopath/2007/PartnerControls"/>
    <ds:schemaRef ds:uri="eb4559c4-8463-4985-927f-f0d558bff8f0"/>
    <ds:schemaRef ds:uri="http://schemas.openxmlformats.org/package/2006/metadata/core-properties"/>
    <ds:schemaRef ds:uri="13d80b15-5f07-43ab-b435-85767a7dac0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vt:lpstr>
      <vt:lpstr>Expected Reduction Emisison</vt:lpstr>
      <vt:lpstr>BAUy</vt:lpstr>
      <vt:lpstr>BAUadj</vt:lpstr>
      <vt:lpstr>BEy</vt:lpstr>
      <vt:lpstr>BEadj</vt:lpstr>
      <vt:lpstr>AEy</vt:lpstr>
      <vt:lpstr>(1)AE_EC</vt:lpstr>
      <vt:lpstr>(2)AE_CO2,HFC</vt:lpstr>
      <vt:lpstr>(3)AE_Recovery</vt:lpstr>
      <vt:lpstr>(4)AE_trans</vt:lpstr>
      <vt:lpstr>LE</vt:lpstr>
      <vt:lpstr>parameter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Emission reduction calculation sheet</dc:title>
  <dc:creator>ROEN2401</dc:creator>
  <cp:lastModifiedBy>Addah Wissen</cp:lastModifiedBy>
  <dcterms:created xsi:type="dcterms:W3CDTF">2025-11-13T05:24:34Z</dcterms:created>
  <dcterms:modified xsi:type="dcterms:W3CDTF">2026-02-13T11:53:31Z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0x0101008FB6730B0802B54A9F00C78B857E1443</vt:lpwstr>
  </property>
  <property fmtid="{D5CDD505-2E9C-101B-9397-08002B2CF9AE}" pid="3" name="MediaServiceImageTags">
    <vt:lpwstr/>
  </property>
</Properties>
</file>