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mc:AlternateContent xmlns:mc="http://schemas.openxmlformats.org/markup-compatibility/2006">
    <mc:Choice Requires="x15">
      <x15ac:absPath xmlns:x15ac="http://schemas.microsoft.com/office/spreadsheetml/2010/11/ac" url="https://climatesi.sharepoint.com/sites/ClimateSI/Armenia BTR1 UNDP/4. Deliverables/DEL#3_NDC tracking/20260219_Revised NDC tracking CTF tables by ClimateSI/"/>
    </mc:Choice>
  </mc:AlternateContent>
  <xr:revisionPtr revIDLastSave="69" documentId="13_ncr:1_{9B7BC213-6C42-41B8-81FF-DE176EC9107D}" xr6:coauthVersionLast="47" xr6:coauthVersionMax="47" xr10:uidLastSave="{19398C92-236F-4B93-BE36-A3F057053FD9}"/>
  <bookViews>
    <workbookView xWindow="-103" yWindow="-103" windowWidth="22149" windowHeight="13200" firstSheet="3" activeTab="11" xr2:uid="{385C6305-B00F-4ECE-90D7-3E33318171B3}"/>
  </bookViews>
  <sheets>
    <sheet name="CTF-One" sheetId="1" r:id="rId1"/>
    <sheet name="CTF-Two" sheetId="2" r:id="rId2"/>
    <sheet name="CTF-Three" sheetId="3" r:id="rId3"/>
    <sheet name="CTF -Four" sheetId="14" r:id="rId4"/>
    <sheet name="CTF-Five" sheetId="10" r:id="rId5"/>
    <sheet name="CTF-Six" sheetId="5" r:id="rId6"/>
    <sheet name="CTF-Seven" sheetId="6" r:id="rId7"/>
    <sheet name="CTF-Eight" sheetId="7" r:id="rId8"/>
    <sheet name="CTF-Nine" sheetId="8" r:id="rId9"/>
    <sheet name="CTF-Ten" sheetId="9" r:id="rId10"/>
    <sheet name="CTF_Eleven" sheetId="11" r:id="rId11"/>
    <sheet name="CTF_Twelve"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0" l="1"/>
  <c r="F8" i="11"/>
  <c r="E8" i="11"/>
  <c r="D8" i="11"/>
</calcChain>
</file>

<file path=xl/sharedStrings.xml><?xml version="1.0" encoding="utf-8"?>
<sst xmlns="http://schemas.openxmlformats.org/spreadsheetml/2006/main" count="955" uniqueCount="345">
  <si>
    <t>1. Structured summary: Description of selected indicators</t>
  </si>
  <si>
    <t>Indicator</t>
  </si>
  <si>
    <t>Infomation for the reference point(s)</t>
  </si>
  <si>
    <t>level(s)</t>
  </si>
  <si>
    <t>Baseline(s)</t>
  </si>
  <si>
    <t>Base Year(s)</t>
  </si>
  <si>
    <t>Update in accordance with any recalculation of the GHG inventory</t>
  </si>
  <si>
    <t>Relation to NDC</t>
  </si>
  <si>
    <t>Net GHG emissions</t>
  </si>
  <si>
    <t>Net GHG emissions 1990 (Reference year): 25,118.1 ktCO2eq (Source: NGHGI Report of Armenia, 1990 – 2017)</t>
  </si>
  <si>
    <t>Net GHG emissions 1990 (Reference year): 25,118.1 ktCO2eq 40% reduction from 1990 emission levels by 2030</t>
  </si>
  <si>
    <t>NA</t>
  </si>
  <si>
    <t>Net GHG emissions 1990 (Reference year): 26,013.8 ktCO2eq (Source: NID under the UNFCCC and Paris Agreement – Greenhouse Gas Emissions in the Republic of Armenia 1990 to 2022)</t>
  </si>
  <si>
    <t>The indicator is defined in the same unit and metric as the NDC target, and Armenia’s NDC sets an economy-wide net emission reduction target, making it the most appropriate indicator to measure and assess progress toward the 2030 mitigation goal.</t>
  </si>
  <si>
    <t>2. Structured summary: Definitions needed to understand the NDC</t>
  </si>
  <si>
    <t>Definition</t>
  </si>
  <si>
    <t>Definition needed to understand each indicator</t>
  </si>
  <si>
    <t>The economy-wide annual total net GHG emissions and removals consistent with the second NDC in the country, taking into account the ITMOs consistent with Article 6 of the Paris Agreement</t>
  </si>
  <si>
    <t>Any sector or category defined differently than in the national inventory report</t>
  </si>
  <si>
    <t>Definition needed to understand mitigation co-benefits of adaptation actions and/or economic diversification plans</t>
  </si>
  <si>
    <t>Any other relevant definitions</t>
  </si>
  <si>
    <t>3. Structured summary: Methodologies and accounting approaches – consistency with Article 4, paragraphs 13 and 14, of the Paris Agreement and 
with decision 4/CMA.1</t>
  </si>
  <si>
    <t>Reporting requirement</t>
  </si>
  <si>
    <t>Description or reference to the relevant section of the BTR</t>
  </si>
  <si>
    <t>For the first NDC under Article 4:</t>
  </si>
  <si>
    <t>Accounting approach, including how it is consistent with Article 4, paragraphs 13–14, of the Paris Agreement (para. 71 of the MPGs)</t>
  </si>
  <si>
    <t>The INDC or Armenia’s first NDC, adopted an ecosystem-based approach to mitigation, aligned with the principles of a green economy. The quantitative GHG limitation indicator was determined based on the per capita emissions of the global population in 1990. All data, methodologies, and assumptions used in the assessment were detailed in the NDC report to ensure transparency and consistency throughout the evaluation period.</t>
  </si>
  <si>
    <t>Consistency of accounting approach with Article 4, paragraphs 13 and 14, of the Paris Agreement</t>
  </si>
  <si>
    <t>The country’s INDC aligns with Paragraph 13 of Article 4 of the Paris Agreement, adhering to key environmental principles and the TACCC principles (transparency, accuracy, completeness, comparability, and consistency), while also ensuring the avoidance of double counting in its mitigation commitments.</t>
  </si>
  <si>
    <t>For the second and subsequent NDC under Article 4, and optionally for the first NDC under Article 4:</t>
  </si>
  <si>
    <t>Consistency of reporting information referred to in chapter III.B and C of Annex to decision 18/CMA.1 with decision 4/CMA.1</t>
  </si>
  <si>
    <t>The information presented in the BTR chapters, aligned with Sections III.B and III.C of the Annex to Decision 18/CMA.1, is consistent with Decision 4/CMA.1. It includes all necessary details to facilitate clarity, transparency, and understanding (CTU) of Armenia’s latest NDC 2021 - 2030 (Second NDC), such as quantifiable information on the reference point, time frames and/or implementation periods, scope and coverage, and the planning process, among other key elements.</t>
  </si>
  <si>
    <t>Information on the accounting approach used is consistent with paragraphs 13–17 and annex II of decision 4/CMA.1 (para. 72 of the MPGs)</t>
  </si>
  <si>
    <t>Armenia voluntarily applies the accounting guidance outlined in paragraphs 13–17 of Decision 4/CMA.1, Annex II, regarding methodologies and accounting approaches for the country's NDCs, and reports the corresponding information accordingly.</t>
  </si>
  <si>
    <t>Explain how consistency has been maintained between any GHG data and estimation methodologies used for accounting and the Party’s GHG inventory, pursuant to Article 13, paragraph 7(a), of the Paris Agreement, if applicable (para. 2(b) of annex II to decision 4/CMA.1)</t>
  </si>
  <si>
    <t>The total GHG emissions used for accounting in Armenia’s Second NDC are based on the values reported in the National Greenhouse Gas Inventory Report of the Republic of Armenia for 1990–2017. These emissions were calculated in accordance with the IPCC 2006 Guidelines and cover all key sectors - Energy, Industrial Processes and Product Use (IPPU), Agriculture, Forestry and Other Land Use (AFOLU), and Waste.</t>
  </si>
  <si>
    <t>Explain how overestimation or underestimation has been avoided for any projected emissions and removals used for accounting (para. 2(c) of annex II to decision 4/CMA.1)</t>
  </si>
  <si>
    <t>The projections and assumptions outlined in the Strategic Program for the Development of the Energy Sector of the Republic of Armenia (until 2040) were used to develop targets for the energy sector, while those from the Fourth National Communication informed target setting for other key sectors. Sectoral projections in these studies were conducted using either the 2006 IPCC Guidelines or internationally recognized models such as LEAP, ensuring adherence to the principle of accuracy to minimize potential overestimation or underestimation of emission estimates.</t>
  </si>
  <si>
    <t>For each NDC under Article 4:</t>
  </si>
  <si>
    <t>Accounting for anthropogenic emissions and removals in accordance with methodologies and common metrics assessed by the IPCC and adopted by the Conference of the Parties serving as the meeting of the Parties to the Paris Agreement:</t>
  </si>
  <si>
    <t>Explain how the accounting for anthropogenic emissions and removals is in accordance with methodologies and common metrics assessed by the IPCC and in accordance with decision 18/CMA.1</t>
  </si>
  <si>
    <t>The net GHG emissions, which serve as the indicator considered, are calculated in accordance with the 2006 IPCC Guidelines for National Greenhouse Gas Inventories and the 2019 Refinement to the 2006 IPCC Guidelines. This approach is consistent with Decision 18/CMA.1 and Annex II, paragraph 1(a), of Decision 4/CMA.1.</t>
  </si>
  <si>
    <t>Each methodology and/or accounting approach used to assess the implementation and achievement of the target(s), as applicable (para. 74(a) of the MPGs)</t>
  </si>
  <si>
    <t>The implementation of Armenia’s NDC targets is assessed by comparing net GHG emissions in 2030 with those of the reference year 1990, using methodologies consistent with the 2006 IPCC Guidelines. Progress toward the target for recent assessment years (2021 and 2022) was also evaluated using the 2006 IPCC Guidelines and the 2019 Refinement, benchmarked against the updated 1990 reference year under the “with additional measures” scenario. Furthermore, individual mitigation measures under the “with measures” condition were assessed using the latest versions of UNFCCC CDM methodologies.</t>
  </si>
  <si>
    <t>Each methodology and/or accounting approach used for the construction of any baseline, to the extent possible (para. 74(b) of the MPGs)</t>
  </si>
  <si>
    <t>The GHG emission reduction target in Armenia’s NDC is defined as a percentage reduction relative to the reference year (1990) emission level.</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</si>
  <si>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</si>
  <si>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The methodology and accounting approach applied for the indicators in Table 1 are consistent with those used to assess the implementation and achievement of the NDC target.</t>
  </si>
  <si>
    <t>Any conditions and assumptions relevant to the achievement of the NDC under Article 4, as applicable and available (para. 75(i) of the MPGs)</t>
  </si>
  <si>
    <t>By 2030, Armenia aims to achieve a 40% reduction in greenhouse gas (GHG) emissions compared to the 1990 baseline level.</t>
  </si>
  <si>
    <t>Key parameters, assumptions, definitions, data sources and models used, as applicable and available (para. 75(a) of the MPGs)</t>
  </si>
  <si>
    <t>Data were collected from all key stakeholders, and default factors were applied in cases where country-specific values were unavailable.</t>
  </si>
  <si>
    <t>IPCC Guidelines used, as applicable and available (para. 75(b) of the MPGs)</t>
  </si>
  <si>
    <t>2006 IPCC Guidelines for National Greenhouse Gas Inventories</t>
  </si>
  <si>
    <t>Report the metrics used, as applicable and available (para. 75(c) of the MPGs)</t>
  </si>
  <si>
    <t>GWPs of a 100-year time horizon presented in IPCC Fifth Assessment Report (AR5)</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</si>
  <si>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</si>
  <si>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Armenia’s Second NDC was developed based on IPCC Guidelines and used projections to set the overall target. To assess the emissions progress of individual measures and construct the “with measures” scenario, relevant CDM methodologies, ADB methodology and IPCC methodology were applied in the NDC progress tracking process.</t>
  </si>
  <si>
    <t>Provide information on methodologies used to track progress arising from the implementation of policies and measures, as appropriate (para. 1(d) of annex II to decision 4/CMA.1)</t>
  </si>
  <si>
    <r>
      <rPr>
        <b/>
        <sz val="12"/>
        <color rgb="FF000000"/>
        <rFont val="Calibri"/>
        <scheme val="minor"/>
      </rPr>
      <t xml:space="preserve">Energy
</t>
    </r>
    <r>
      <rPr>
        <sz val="12"/>
        <color rgb="FF000000"/>
        <rFont val="Calibri"/>
        <scheme val="minor"/>
      </rPr>
      <t xml:space="preserve">1.	</t>
    </r>
    <r>
      <rPr>
        <u/>
        <sz val="12"/>
        <color rgb="FF000000"/>
        <rFont val="Calibri"/>
        <scheme val="minor"/>
      </rPr>
      <t>Renewable energy:</t>
    </r>
    <r>
      <rPr>
        <sz val="12"/>
        <color rgb="FF000000"/>
        <rFont val="Calibri"/>
        <scheme val="minor"/>
      </rPr>
      <t xml:space="preserve"> AMS-I.D.: Grid connected renewable electricity generation --- Version 18.0
2.	</t>
    </r>
    <r>
      <rPr>
        <u/>
        <sz val="12"/>
        <color rgb="FF000000"/>
        <rFont val="Calibri"/>
        <scheme val="minor"/>
      </rPr>
      <t>Transmission and distribution  network</t>
    </r>
    <r>
      <rPr>
        <sz val="12"/>
        <color rgb="FF000000"/>
        <rFont val="Calibri"/>
        <scheme val="minor"/>
      </rPr>
      <t xml:space="preserve">: ADB: EE Projects (Improvement of Existing Electricity Transmission and Distribution System) 
3.	</t>
    </r>
    <r>
      <rPr>
        <u/>
        <sz val="12"/>
        <color rgb="FF000000"/>
        <rFont val="Calibri"/>
        <scheme val="minor"/>
      </rPr>
      <t>Electric vehicle:</t>
    </r>
    <r>
      <rPr>
        <sz val="12"/>
        <color rgb="FF000000"/>
        <rFont val="Calibri"/>
        <scheme val="minor"/>
      </rPr>
      <t xml:space="preserve"> AMS-III.C.: Emission reductions by electric and hybrid vehicles --- Version 16.0
4.	</t>
    </r>
    <r>
      <rPr>
        <u/>
        <sz val="12"/>
        <color rgb="FF000000"/>
        <rFont val="Calibri"/>
        <scheme val="minor"/>
      </rPr>
      <t>Energy efficient buildings:</t>
    </r>
    <r>
      <rPr>
        <sz val="12"/>
        <color rgb="FF000000"/>
        <rFont val="Calibri"/>
        <scheme val="minor"/>
      </rPr>
      <t xml:space="preserve"> AMS-II.E.: Energy efficiency and fuel switching measures for buildings --- Version 12.0
5.	</t>
    </r>
    <r>
      <rPr>
        <u/>
        <sz val="12"/>
        <color rgb="FF000000"/>
        <rFont val="Calibri"/>
        <scheme val="minor"/>
      </rPr>
      <t>Efficient public vehicles:</t>
    </r>
    <r>
      <rPr>
        <sz val="12"/>
        <color rgb="FF000000"/>
        <rFont val="Calibri"/>
        <scheme val="minor"/>
      </rPr>
      <t xml:space="preserve"> AMS-III.BC.: Emission reductions through improved efficiency of vehicle fleets --- Version 3.0
6.	</t>
    </r>
    <r>
      <rPr>
        <u/>
        <sz val="12"/>
        <color rgb="FF000000"/>
        <rFont val="Calibri"/>
        <scheme val="minor"/>
      </rPr>
      <t>Street lighting:</t>
    </r>
    <r>
      <rPr>
        <sz val="12"/>
        <color rgb="FF000000"/>
        <rFont val="Calibri"/>
        <scheme val="minor"/>
      </rPr>
      <t xml:space="preserve"> AMS-II.L.: Demand-side activities for efficient outdoor and street lighting technologies --- Version 2.0
</t>
    </r>
    <r>
      <rPr>
        <b/>
        <sz val="12"/>
        <color rgb="FF000000"/>
        <rFont val="Calibri"/>
        <scheme val="minor"/>
      </rPr>
      <t xml:space="preserve">AFOLU
</t>
    </r>
    <r>
      <rPr>
        <sz val="12"/>
        <color rgb="FF000000"/>
        <rFont val="Calibri"/>
        <scheme val="minor"/>
      </rPr>
      <t xml:space="preserve">1.	</t>
    </r>
    <r>
      <rPr>
        <u/>
        <sz val="12"/>
        <color rgb="FF000000"/>
        <rFont val="Calibri"/>
        <scheme val="minor"/>
      </rPr>
      <t>Highly productive breeding cattle:</t>
    </r>
    <r>
      <rPr>
        <sz val="12"/>
        <color rgb="FF000000"/>
        <rFont val="Calibri"/>
        <scheme val="minor"/>
      </rPr>
      <t xml:space="preserve"> IPCC 3A : emissions from livestock and manure management
2.	</t>
    </r>
    <r>
      <rPr>
        <u/>
        <sz val="12"/>
        <color rgb="FF000000"/>
        <rFont val="Calibri"/>
        <scheme val="minor"/>
      </rPr>
      <t>Forest cover:</t>
    </r>
    <r>
      <rPr>
        <sz val="12"/>
        <color rgb="FF000000"/>
        <rFont val="Calibri"/>
        <scheme val="minor"/>
      </rPr>
      <t xml:space="preserve"> IPCC 3B : emissions from Land
</t>
    </r>
    <r>
      <rPr>
        <b/>
        <sz val="12"/>
        <color rgb="FF000000"/>
        <rFont val="Calibri"/>
        <scheme val="minor"/>
      </rPr>
      <t xml:space="preserve">Waste
</t>
    </r>
    <r>
      <rPr>
        <sz val="12"/>
        <color rgb="FF000000"/>
        <rFont val="Calibri"/>
        <scheme val="minor"/>
      </rPr>
      <t xml:space="preserve">1.	</t>
    </r>
    <r>
      <rPr>
        <u/>
        <sz val="12"/>
        <color rgb="FF000000"/>
        <rFont val="Calibri"/>
        <scheme val="minor"/>
      </rPr>
      <t>Landfill:</t>
    </r>
    <r>
      <rPr>
        <sz val="12"/>
        <color rgb="FF000000"/>
        <rFont val="Calibri"/>
        <scheme val="minor"/>
      </rPr>
      <t xml:space="preserve"> ACM0001: Flaring or use of landfill gas --- Version 19.0</t>
    </r>
  </si>
  <si>
    <t>Where applicable to its NDC, any sector-, category or activity-specific assumptions, methodologies and approaches consistent with IPCC guidance, taking into account any relevant decision under the Convention, as applicable (para. 75(d) of the MPGs)</t>
  </si>
  <si>
    <t>.</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</si>
  <si>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</si>
  <si>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Methodologies to exclude emissions and subsequent removals from natural disturbances on managed land are not applied</t>
  </si>
  <si>
    <t>For Parties that account for emissions and removals from harvested wood products, provide detailed information on which IPCC approach has been used to estimate emissions and removals (para. 1(f) of annex II to decision 4/CMA.1, para. 75(d)(ii) of the MPGs)</t>
  </si>
  <si>
    <t>Estimates of emissions and removals from harvested wood products were carried out in accordance with the IPCC 2006 based on the production approach recommended in the guidelines(Volume 4, Appendix 12.A.1)</t>
  </si>
  <si>
    <t>For Parties that address the effects of age-class structure in forests, provide detailed information on the approach used and how this is consistent with relevant IPCC guidance, as appropriate (para. 1(g) of annex II to decision 4/CMA.1, para. 75(d)(iii) of the MPGs)</t>
  </si>
  <si>
    <t>How the Party has drawn on existing methods and guidance established under the Convention and its related legal instruments, as appropriate, if applicable (para. 1(c) of annex II to decision 4/CMA.1)</t>
  </si>
  <si>
    <t>The metrics for total GHG emissions and removals (CO₂-equivalent) are based on the 100-year Global Warming Potentials (GWPs) presented in the IPCC Fifth Assessment Report. Emissions calculations for NDC accounting follow the 2006 IPCC Guidelines. Specifically, for NDC progress tracking in the agriculture sector, IPCC 2006, Volume 3A: Emissions from Livestock and Manure Management was applied to estimate emission reductions.</t>
  </si>
  <si>
    <t>Any methodologies used to account for mitigation co-benefits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</si>
  <si>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</si>
  <si>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When conducting the assessment under Article 5, information was provided on how each cooperative approach applies robust accounting to ensure, among other requirements, the avoidance of double counting. Additionally, the assessment adhered to TACCC principles (transparency, accuracy, completeness, comparability, and consistency) and implemented QA/QC procedures to further prevent any double counting.</t>
  </si>
  <si>
    <t>Any other methodologies related to the NDC under Article 4 (para. 75(h) of the MPGs)</t>
  </si>
  <si>
    <t>Ensuring methodological consistency, including on baselines, between the communication and implementation of NDCs (para. 12(b) of the decision 4/CMA.1):</t>
  </si>
  <si>
    <t>Explain how consistency has been maintained in scope and coverage, definitions, data sources, metrics, assumptions and methodological approaches including on baselines, between the communication and implementation of NDCs (para. 2(a) of annex II to decision 4/CMA.1)</t>
  </si>
  <si>
    <t>All emission sources in Armenia’s GHG inventory were used 100-year GWPs from the IPCC Fifth Assessment Report (AR5). Although the second NDC was based on GWPs from the IPCC Second Assessment Report, emissions for 1990–2017 have been recalculated in the latest National Inventory Document (NID) using AR5 GWPs.</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</si>
  <si>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</si>
  <si>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All emission sources in Armenia’s GHG inventory are consistent with the 2006 IPCC Guidelines and aligned with the methodology used in the second NDC, ensuring consistency with the latest GHG inventory assessment conducted for the BTR.</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</si>
  <si>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</si>
  <si>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</si>
  <si>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GHG emissions in the Stationary (1A4ci) subcategory were recalculated for the entire time series within the “Commercial/Institutional” and “Agriculture/Forestry/Fisheries” categories to ensure data comparability. The recalculations accounted for factors such as preferential natural gas tariffs for greenhouse farms, the pace and restoration of gas supply between 1998–2016, the absence of gas supply from 1992–1998, and the transition from centralized heat supply in the 1990s to its abolition in the early 2000s.</t>
  </si>
  <si>
    <t>Technical changes related to improvements in accuracy that maintain methodological consistency (para. 2(d)(ii) of annex II to decision 4/CMA.1)</t>
  </si>
  <si>
    <t>In the GHG inventory, whenever methodologies or data for a specific category are updated, emissions for all years, including the base year, are recalculated to maintain consistency across the entire time series.</t>
  </si>
  <si>
    <t>Explain how any methodological changes and technical updates made during the implementation of their NDC were transparently reported (para. 2(e) of annex II to decision 4/CMA.1)</t>
  </si>
  <si>
    <t>Methodological revisions and technical updates made during NDC implementation, including updates to data sources, adoption of higher-tier methodologies, and improvements in emission factors, are transparently documented in the national inventory report. The report also clearly presents any recalculations of GHG emissions for all years, including the base year, specifying the magnitude and reasons for such changes. To maintain consistency and comparability with previous submissions, historical emissions were recalculated where necessary, and methodologies were aligned with the most recent national GHG inventory.</t>
  </si>
  <si>
    <t>Striving to include all categories of anthropogenic emissions or removals in the NDC and, once a source, sink or activity is included, continuing to include it (para. 3 of annex II to decision 4/CMA.1):</t>
  </si>
  <si>
    <t>Explain how all categories of anthropogenic emissions and removals corresponding to their NDC were accounted for (para. 3(a) of annex II to decision 4/CMA.1)</t>
  </si>
  <si>
    <t>The NDC is economy-wide and specifies coverage of major sectors: Energy, IPPU, Agriculture, LULUCF, Waste. Armenia’s national inventory applies IPCC 2006 methods to cover categories and is the basis for NDC accounting. Some category-level methodological detail is left to the inventory/BUR 3 documentation.</t>
  </si>
  <si>
    <t>may be BUR3</t>
  </si>
  <si>
    <t>Explain how Party is striving to include all categories of anthropogenic emissions and removals in its NDC,and, once a source, sink or activity is included,continue to include it (para. 3(b) of annex II to decision 4/CMA.1)</t>
  </si>
  <si>
    <t>Through regular national inventory updates, NCs, BURs and MRV strengthening activities (EU4Climate, UNDP projects, LT-LEDS), Armenia aims to improve coverage and continually include categories in national reporting and future NDC tracking.</t>
  </si>
  <si>
    <t>Provide an explanation of why any categories of anthropogenic emissions or removals are excluded (para. 4 of annex II to decision 4/CMA.1)</t>
  </si>
  <si>
    <t>The NDC does not list excluded categories; where limited data or methodological gaps exist these are addressed via inventory improvement programs and documented in BURs/TERs</t>
  </si>
  <si>
    <t>or TERs/TTEs/</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</si>
  <si>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</si>
  <si>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</si>
  <si>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Armenia is cooperating with the European Union and its Member States to promote and implement measures at the domestic, regional, and international levels, including initiatives related to both market and non-market mechanisms for effectively addressing climate change.</t>
  </si>
  <si>
    <t>Provide information on how each cooperative approach promotes sustainable development, consistent with decisions adopted by the CMA on Article 6 (para. 77(d)(iv) of the MPGs)</t>
  </si>
  <si>
    <t>Armenia’s participation in cooperative approaches will be guided by its principles of green economy and sustainable development, as reflected in its NDC. Cooperative approaches will support low-carbon energy transition, energy efficiency, renewable energy development, and sustainable forestry aligned with Armenia’s national and sectoral strategies, including SDGs. These measures are expected to generate co-benefits such as poverty reduction, improved air quality, and green job creation.</t>
  </si>
  <si>
    <t>Provide information on how each cooperative approach ensures environmental integrity consistent with decisions adopted by the CMA on Article 6 (para. 77(d)(iv) of the MPGs)</t>
  </si>
  <si>
    <t>Armenia’s cooperative approaches will ensure environmental integrity through robust national MRV systems, consistent with Article 13 transparency framework and CMA guidance. All ITMOs authorized for transfer will represent real, measurable, and long-term emission reductions beyond Armenia’s domestic NDC achievement. Activities will avoid leakage and apply conservative baselines.</t>
  </si>
  <si>
    <t>Provide information on how each cooperative approach ensures transparency, including in governance, consistent with decisions adopted by the CMA on Article 6 (para. 77(d)(iv) of the MPGs)</t>
  </si>
  <si>
    <t>Transparency will be ensured through the national MRV and transparency framework, biennial GHG inventories, and open public consultation mechanisms. The Inter-agency Coordinating Council on Climate Change will oversee governance of cooperative approaches. Armenia commits to publishing relevant information on ITMO authorizations and transfers consistent with Article 6 reporting guidelines.</t>
  </si>
  <si>
    <t>Provide information on how each cooperative approach applies robust accounting to ensure, inter alia, the avoidance of double counting, consistent with decisions adopted by the CMA on Article 6 (para. 77(d)(iv) of the MPGs)</t>
  </si>
  <si>
    <t>Armenia will apply robust accounting and corresponding adjustments to avoid double-counting of ITMOs, consistent with CMA decisions and UNFCCC reporting rules.</t>
  </si>
  <si>
    <t>Any other information consistent with decisions adopted by the CMA on reporting under Article 6 (para. 77(d)(iii) of the MPGs)</t>
  </si>
  <si>
    <t>Armenia’s participation in Article 6 mechanisms will depend on the final adoption of relevant CMA rules. Armenia also intends to explore innovative climate finance mechanisms such as debt-for-climate swaps to mobilize resources for mitigation and adaptation beyond its domestic commitments.</t>
  </si>
  <si>
    <r>
      <t xml:space="preserve">4. Structured summary: Tracking progress made in implementing and achieving the NDC under Article 4 of the Paris Agreement </t>
    </r>
    <r>
      <rPr>
        <b/>
        <i/>
        <vertAlign val="superscript"/>
        <sz val="12"/>
        <rFont val="Calibri"/>
        <scheme val="minor"/>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</si>
  <si>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</si>
  <si>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</si>
  <si>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</si>
  <si>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12"/>
        <rFont val="Calibri"/>
        <scheme val="minor"/>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</si>
  <si>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</si>
  <si>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</si>
  <si>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</si>
  <si>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</si>
  <si>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</si>
  <si>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</si>
  <si>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50% of GHG emission reduction by 2022 against the reference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</si>
  <si>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</si>
  <si>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</si>
  <si>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</si>
  <si>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</si>
  <si>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Unit (specify)</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</si>
  <si>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</si>
  <si>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</si>
  <si>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</si>
  <si>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</si>
  <si>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</si>
  <si>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</si>
  <si>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</si>
  <si>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</si>
  <si>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</si>
  <si>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</si>
  <si>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</si>
  <si>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vertAlign val="subscript"/>
        <sz val="12"/>
        <rFont val="Calibri"/>
        <scheme val="minor"/>
      </rPr>
      <t>2</t>
    </r>
    <r>
      <rPr>
        <sz val="12"/>
        <rFont val="Calibri"/>
        <scheme val="minor"/>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</si>
  <si>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</si>
  <si>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t>Assessment of the achievement of the Party’s NDC under Article 4 of the Paris Agreement (para. 70 of the MPGs):</t>
  </si>
  <si>
    <t>Restate the target of the Party’s NDC:</t>
  </si>
  <si>
    <t>40 per cent reduction from 1990 emission levels by 2030 (10,405.50 kt CO₂ equivalent reduction)</t>
  </si>
  <si>
    <t>Information for reference point(s), level(s), baseline(s), base
year(s), or starting point(s):</t>
  </si>
  <si>
    <t>Reference year : 1990 (Historical data are quoted from the National Greenhouse Gas Inventory Report of the Republic of Armenia for 1990-2017)</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</si>
  <si>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</si>
  <si>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Comparison:</t>
  </si>
  <si>
    <t>Achievement of NDC: {yes/no, explanation}</t>
  </si>
  <si>
    <t>Yes</t>
  </si>
  <si>
    <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9"/>
        <rFont val="Calibri"/>
        <scheme val="minor"/>
      </rPr>
      <t>a</t>
    </r>
    <r>
      <rPr>
        <sz val="9"/>
        <rFont val="Calibri"/>
        <scheme val="minor"/>
      </rPr>
      <t xml:space="preserve"> This table could be used for each NDC target in case Party’s NDC has multiple targets.
</t>
    </r>
    <r>
      <rPr>
        <vertAlign val="superscript"/>
        <sz val="9"/>
        <rFont val="Calibri"/>
        <scheme val="minor"/>
      </rPr>
      <t>b</t>
    </r>
    <r>
      <rPr>
        <sz val="9"/>
        <rFont val="Calibri"/>
        <scheme val="minor"/>
      </rPr>
      <t xml:space="preserve"> Parties may provide information on conditional targets in a documentation box with references to the relevant page in their biennial transparency report.</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</si>
  <si>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Calibri"/>
        <scheme val="minor"/>
      </rPr>
      <t>a, b</t>
    </r>
  </si>
  <si>
    <r>
      <t>Name</t>
    </r>
    <r>
      <rPr>
        <vertAlign val="superscript"/>
        <sz val="12"/>
        <rFont val="Calibri"/>
        <scheme val="minor"/>
      </rPr>
      <t>c</t>
    </r>
  </si>
  <si>
    <r>
      <t>Description</t>
    </r>
    <r>
      <rPr>
        <vertAlign val="superscript"/>
        <sz val="12"/>
        <rFont val="Calibri"/>
        <scheme val="minor"/>
      </rPr>
      <t>d, e, f</t>
    </r>
  </si>
  <si>
    <t>Objectives</t>
  </si>
  <si>
    <r>
      <t xml:space="preserve">Type of instrument </t>
    </r>
    <r>
      <rPr>
        <vertAlign val="superscript"/>
        <sz val="12"/>
        <rFont val="Calibri"/>
        <scheme val="minor"/>
      </rPr>
      <t>g</t>
    </r>
  </si>
  <si>
    <r>
      <t>Status</t>
    </r>
    <r>
      <rPr>
        <vertAlign val="superscript"/>
        <sz val="12"/>
        <rFont val="Calibri"/>
        <scheme val="minor"/>
      </rPr>
      <t>h</t>
    </r>
  </si>
  <si>
    <r>
      <t>Sector(s) affected</t>
    </r>
    <r>
      <rPr>
        <vertAlign val="superscript"/>
        <sz val="12"/>
        <rFont val="Calibri"/>
        <scheme val="minor"/>
      </rPr>
      <t>i</t>
    </r>
  </si>
  <si>
    <t>Gases affected</t>
  </si>
  <si>
    <t>Start year of implementation</t>
  </si>
  <si>
    <t>Implementing entity or entities</t>
  </si>
  <si>
    <r>
      <t>Estimates of GHG emission reductions/(Removal by sink) (kt CO</t>
    </r>
    <r>
      <rPr>
        <vertAlign val="subscript"/>
        <sz val="12"/>
        <color rgb="FF000000"/>
        <rFont val="Calibri"/>
        <scheme val="minor"/>
      </rPr>
      <t>2</t>
    </r>
    <r>
      <rPr>
        <sz val="12"/>
        <color rgb="FF000000"/>
        <rFont val="Calibri"/>
        <scheme val="minor"/>
      </rPr>
      <t xml:space="preserve"> eq)</t>
    </r>
    <r>
      <rPr>
        <vertAlign val="superscript"/>
        <sz val="12"/>
        <color rgb="FF000000"/>
        <rFont val="Calibri"/>
        <scheme val="minor"/>
      </rPr>
      <t>j, k</t>
    </r>
  </si>
  <si>
    <t>2022 Achieved</t>
  </si>
  <si>
    <t>2030 Expected</t>
  </si>
  <si>
    <t>Construction of small hydropower plants, to achieve total installed capacity of 430 MW</t>
  </si>
  <si>
    <r>
      <t>The small hydropower plant development programme of Armenia aims to create favourable conditions for small hydropower plants (SHPP) expansion through collaborative financing involving private investors,  with loans EBRD, and KfW Bank (via the "German-Armenian Fund" RE Programme) channelled through Armenian commercial banks. Following the Government's approval of the Hydro Energy Development Concept in 2016, the Energy Law supports SHPP development through guaranteed 15-year Power Purchasing Agreements. The programme targets a total SHPP capacity of 430 MW by 2023, as of April 1, 2020, total SHPP capacity reached 374.4 MW, with an additional 60 MW (203.4 GWh annual generation) under construction. This initiative is expected to deliver annual emission reductions of 253 ktCO₂</t>
    </r>
    <r>
      <rPr>
        <vertAlign val="subscript"/>
        <sz val="12"/>
        <color theme="1"/>
        <rFont val="Calibri"/>
        <scheme val="minor"/>
      </rPr>
      <t>eq</t>
    </r>
    <r>
      <rPr>
        <sz val="12"/>
        <color theme="1"/>
        <rFont val="Calibri"/>
        <scheme val="minor"/>
      </rPr>
      <t xml:space="preserve"> from 2023 onwards, contributing significantly to the renewable energy transition of Armenia and climate mitigation goals.
This action promotes the expansion of low-carbon electricity generation and the displacement of fossil-fuel-based power, contributing to sustained long-term reductions in power-sector GHG emissions.</t>
    </r>
  </si>
  <si>
    <t xml:space="preserve">To create favourable conditions for small hydropower plants (SHPP) expansion through collaborative financing involving private investors,  with loans EBRD, and KfW Bank (via the "German-Armenian Fund" RE Programme) channelled through Armenian commercial banks. </t>
  </si>
  <si>
    <t xml:space="preserve">Other </t>
  </si>
  <si>
    <t>Implemented</t>
  </si>
  <si>
    <t>Energy</t>
  </si>
  <si>
    <r>
      <t>CO</t>
    </r>
    <r>
      <rPr>
        <vertAlign val="subscript"/>
        <sz val="12"/>
        <color theme="1"/>
        <rFont val="Calibri"/>
        <scheme val="minor"/>
      </rPr>
      <t>2</t>
    </r>
    <r>
      <rPr>
        <sz val="12"/>
        <color theme="1"/>
        <rFont val="Calibri"/>
        <family val="2"/>
        <scheme val="minor"/>
      </rPr>
      <t/>
    </r>
  </si>
  <si>
    <t>Ministry of Territorial Administration and Infrastructure</t>
  </si>
  <si>
    <t xml:space="preserve">Construction of solar  PV stations with up to 5 MW capacity (total 315 MW).  </t>
  </si>
  <si>
    <t>This measure, launched in 2018, aimed to install a total of 315 MW of solar PV power plants with an installed capacity of up to 5 MW each by 2030. Significant progress was made towards this goal. As of October 1, 2020, licences for the production of electricity had been granted to 49 solar PV plants with a combined installed capacity of 200 MW. By December 1, 2020, two solar PV plants with a total capacity of 10 MW had already been connected to the national grid, marking an important step in the expansion of renewable energy capacity.
This action supports an increased share of renewable electricity in the national grid, reducing dependence on fossil fuels and contributing to long-term CO₂ emission reductions in the power sector.</t>
  </si>
  <si>
    <t xml:space="preserve">To install a total of 315 MW of solar PV power plants with an installed capacity of up to 5 MW each by 2030. </t>
  </si>
  <si>
    <t>Other</t>
  </si>
  <si>
    <r>
      <t>CO</t>
    </r>
    <r>
      <rPr>
        <vertAlign val="subscript"/>
        <sz val="12"/>
        <color theme="1"/>
        <rFont val="Calibri"/>
        <scheme val="minor"/>
      </rPr>
      <t>2</t>
    </r>
  </si>
  <si>
    <t xml:space="preserve">Ministry of Environment </t>
  </si>
  <si>
    <t>Modernization of distribution networks by "Electric Networks of Armenia" Company</t>
  </si>
  <si>
    <t>The Government of Armenia privatized the national electric distribution networks in 2002, transferring ownership to the Electric Networks of Armenia CJSC (ENA). In 2017, the Asian Development Bank (ADB) Board of Directors approved an $80 million equivalent nonsovereign loan to ENA as part of a broader initiative to upgrade, rehabilitate, and modernize Armenia’s electric distribution network. 
This action improves the efficiency of electricity transmission and distribution by reducing technical losses, thereby lowering long-term electricity demand and associated GHG emissions.</t>
  </si>
  <si>
    <t xml:space="preserve">To enhance electricity distribution nationwide by 2021, using 2016 as the baseline year.
- Distribution losses were expected to decrease from 9.7% in 2016 to 8.0% 
- Annual avoided CO₂ emissions were projected to increase from zero in 2016 to 11,400 tons of CO₂eq. </t>
  </si>
  <si>
    <t>EV for private transport (individuals, cars, buses, etc, tax exemption)</t>
  </si>
  <si>
    <t>The “Fuel Switching to Electricity in Transport” Project, coordinated by the Government of Armenia and UNEP, aims to promote the adoption and use of EVs by creating favourable policy and market conditions, including the introduction of a preferential tax regime for EV imports. The overarching objective of the initiative is to increase the share of EVs within the national transport sector, thereby reducing dependence on fossil fuels and contributing to emissions reduction targets.
This measure supports the gradual transition from internal combustion vehicles to electric mobility, contributing to long-term reductions in transport-sector GHG emissions, especially as the electricity mix becomes increasingly low-carbon.</t>
  </si>
  <si>
    <t xml:space="preserve">To promote the adoption and use of EVs by creating favourable policy and market conditions, including the introduction of a preferential tax regime for EV imports. </t>
  </si>
  <si>
    <t>Economic</t>
  </si>
  <si>
    <t>Government-supported energy efficiency program of buildings under state subvention program under policy priority: "Improving Energy Performance of Buildings"</t>
  </si>
  <si>
    <t>The project supports large-scale energy-efficient retrofits of public and residential buildings in Armenia under the state subvention program. It aims to improve building energy performance, reduce GHG emissions, and lower energy costs through partnerships between the government, UNDP, GCF, EIB, and local authorities.
This action improves the energy performance of buildings, resulting in reduced long-term energy consumption for heating and cooling and sustained reductions in buildings-sector GHG emissions.</t>
  </si>
  <si>
    <t>To scale up investments in energy-efficient building retrofits, lowering energy costs, and reducing GHG emissions across Armenia’s building sector.</t>
  </si>
  <si>
    <t>Public transport fleet renewal /Yerevan Bus project</t>
  </si>
  <si>
    <t>The Yerevan Bus Project is part of the city’s public transport reform program aimed at modernizing the urban transport system through fleet renewal and network restructuring. Supported by the EBRD and implemented by the Yerevan Municipality, this modernization effort resulted in the termination of 17 outdated routes, including five bus and 12 minibus routes and the removal of 50 old buses and 139 minibuses from operation. Under the project scenario, the annual mileage of the new bus fleet is 6,098,271 km, whereas under the baseline scenario, representing the routes operated by the replaced buses and minibuses the total mileage was 20,267,858 km, including 5,625,541 km for buses and 14,642,317 km for minibuses.
This measure supports the replacement of older, inefficient vehicles with modern, lower-emission buses, contributing to reduced per-passenger emissions and a sustained modal shift toward public transport.</t>
  </si>
  <si>
    <t>To modernize the urban transport system through the renewal of the bus fleet and the restructuring of the bus network</t>
  </si>
  <si>
    <t>Yerevan municipality</t>
  </si>
  <si>
    <t>Yerevan street lighting</t>
  </si>
  <si>
    <t>The Yerevan Street Lighting Project represents a comprehensive modernization initiative focused on upgrading the lighting infrastructure across 28 streets in central Yerevan. The project involved the complete refurbishment of street lighting systems in several districts and major avenues throughout the city, replacing outdated high-pressure sodium lamps with energy-efficient LED luminaires.
By 2022, the project had delivered substantial improvements across the city's lighting infrastructure:
Coverage and Scale:
•	230 kilometers of streets benefited from enhanced illumination
•	9,836 LED luminaires were installed throughout the project area
•	28 central streets underwent complete lighting system upgrades
Energy Efficiency:
•	Achieved approximately 74% improvement in energy efficiency
•	Reduced total electricity consumption by 7,792 MWh annually
The transition from traditional high-pressure sodium lamps to modern LED technology has not only improved visibility and safety on Yerevan's streets but has also significantly reduced the city's energy footprint and operational cost.
This measure supports the deployment of energy-efficient lighting systems, resulting in reduced electricity consumption and associated GHG emissions from municipal services over the long term.</t>
  </si>
  <si>
    <t>To upgrade the lighting infrastructure across 28 streets in central Yerevan</t>
  </si>
  <si>
    <t>Yerevan Municipality</t>
  </si>
  <si>
    <t>Gyumri city Street lighting</t>
  </si>
  <si>
    <t>The Gyumri Street Lighting Project, launched in 2020, focuses on the modernization of the public lighting system in the city of Gyumri. The project involves the replacement of existing high-pressure mercury-based luminaires with modern, energy-efficient LED luminaires, alongside upgrading electrical supply cabling, replacing lighting poles and installing safety equipment to protect and extend the operational lifetime of the new lighting system.
This measure, as implemented in Yerevan, improves street lighting efficiency, thereby reducing long-term electricity demand and associated municipal GHG emissions.</t>
  </si>
  <si>
    <t xml:space="preserve">To modernize the public lighting system in the city of Gyumri. </t>
  </si>
  <si>
    <t>Gyumri municipality</t>
  </si>
  <si>
    <t>Net metering policy for all RE (solar PV upto 150 kW)</t>
  </si>
  <si>
    <t>The Republic of Armenia offers a net-metering scheme for distributed (self-consumption) renewable energy producers. Under the net metering scheme,the electricity produced in excess of self-consumption can be exported to the grid, and additional electricity exported to the grid can be used to offset future electricity consumption. This net-metering regime is designed to support the uptake of distributed renewable generation, encourage self-consumption and enable households and businesses to obtain value from excess generation. It also complements broader Armenian objectives of increasing renewable energy capacity, improving energy security and reducing emissions. Solar PV systems up to 150 kW (and in early transitional period up to 500 kW for legal entities) qualify for the simplified net-metering scheme without needing full licensing. The host-consumer is thereby treated as both consumer and producer (autonomous producer) under the legal framework of Armenia.
This action promotes decentralized renewable energy deployment, boosting clean electricity generation and lowering long-term emissions from fossil-fuel-based grid power.</t>
  </si>
  <si>
    <t>To support the uptake of distributed renewable generation, encourage self-consumption and enable households and businesses to obtain value from excess generation.</t>
  </si>
  <si>
    <t>Regulatory/ Economic</t>
  </si>
  <si>
    <t>State subsidies to communities on upgrading with LEDs (Street lighting in other cities)</t>
  </si>
  <si>
    <t>The Armenian government has introduced state subsidy programmes to support local communities in upgrading their street-lighting systems with energy-efficient LED technology. These subsidies are part of broader regional infrastructure investment initiatives aimed at improving local economic and environmental performance. In 2022, approximately 1 billion AMD was allocated to regional administrations to finance community capital projects, including public lighting upgrades.
This measure accelerates the nationwide transition to energy-efficient lighting, cutting electricity consumption and long-term emissions from public infrastructure.</t>
  </si>
  <si>
    <t>To prioritize capital investments that enhance economic infrastructure, promote local development, and advance energy efficiency (EE) and REdeployment in communities.</t>
  </si>
  <si>
    <t>State support for energy efficient renovation of apartments and houses</t>
  </si>
  <si>
    <t>Habitat for Humanity Armenia (HFHA) has developed a financing model that provides loans to condominiums for implementing energy efficiency (EE) retrofits in MABs. The initiative aims to achieve annual energy savings of approximately 5,067 MWh, with implementation beginning in 2019.
This measure reduces long-term residential energy demand through enhanced insulation and efficient technologies, leading to sustained decreases in household GHG emissions.</t>
  </si>
  <si>
    <t>To achieve annual energy savings of approximately 5,067 MWh, with implementation beginning in 2019.</t>
  </si>
  <si>
    <t>EIB Yerevan energy efficiency project</t>
  </si>
  <si>
    <t>The Yerevan Energy Efficiency Programme has been implemented since 2018 through a partnership between the EIB, the Eastern Europe Energy Efficiency and Environment Partnersh E5P), the Yerevan Municipality, the GCF, and the United Nations Development Programme (UNDP) under the “De-risking and Scaling-up Investment in Energy Efficient Building Retrofits” project. Its two-phase implementation covers the seismic strengthening and energy-efficient retrofitting of kindergartens and healthcare institutions between 2018 and 2028.
This action supports large-scale energy efficiency improvements in public and residential buildings, contributing to sustained reductions in urban energy consumption and associated greenhouse gas emissions.</t>
  </si>
  <si>
    <t>To support the Municipality of Yerevan in implementing a large_x0002_scale rehabilitation initiative focused on enhancing energy efficiency, integrating renewable energy measures, and improving the safety and comfort of public buildings.</t>
  </si>
  <si>
    <t>Purchase of highly productive breeding cattle through subsidized/backed loans</t>
  </si>
  <si>
    <t>Armenia’s cattle-breeding project aims to boost livestock productivity by importing high-yield pedigree breeds and crossbreeding them with local cattle to improve genetic potential and overall herd performance. Supported by a dedicated loan programme, the initiative has enabled the annual import of roughly 3,000 breeding animals, reaching about 24,000 imported by 2020. The long-term goal is to expand new, more productive breeds to 180,000 by 2030, strengthening milk and meat production and improving the efficiency of pasture and fodder use.
This measure supports improvements in livestock productivity, which may reduce emissions intensity per unit of output and contribute to moderating long-term agricultural GHG emission growth.</t>
  </si>
  <si>
    <t>To increase livestock productivity and genetic quality by importing and breeding high-performance cattle, supporting sustainable agricultural growth and meeting rising demand for quality dairy and meat products.</t>
  </si>
  <si>
    <t>AFOLU</t>
  </si>
  <si>
    <t>CH4 and N2O</t>
  </si>
  <si>
    <t>Forest cover increased by 43,945 ha in addition to 6,055 to achieve 50,000 ha</t>
  </si>
  <si>
    <t>In Armenia, the forest sector is officially included as a main sector for the country's contribution to mitigation. With that, the country has set several critical targets in afforestation including, achieving 12.9 per cent of forest cover by 2030. The target for 2030 includes increasing the forest cover to 12.9 per cent by 2030, corresponding to an increase of 50,000 ha of forests, which is also a contribution to the Bonn Challenge. In 2023, under the Long-term Low Greenhouse Gas Emission Development Strategy of the Republic of Armenia (until 2050), Armenia aims to increase forest coverage and the carbon absorption capacity to 450,000 hectares by 2050, WAM expected to add over 90,000 hectares by the same year.
This action contributes to enhanced long-term carbon sequestration and removals, strengthening the role of the land-use sector as a net carbon sink.</t>
  </si>
  <si>
    <t>To achieve 12.9 percent of forest cover by 2030 and reaching 20 percent forest cover by 2050.</t>
  </si>
  <si>
    <t>Nubarashen Landfill Gas Capture and Power Generation CDM project</t>
  </si>
  <si>
    <t>The Nubarashen Landfill Gas Capture and Power Generation Project, launched in 2007 with a 16-year project duration, aimed to reduce CH4 emissions through gas capture and combustion at the Nubarashen landfill. The first crediting period ran from 2007 to 2014, followed by a second seven-year period starting in 2014.
This action supports the capture and utilization of landfill methane for energy generation, resulting in reduced long-term methane emissions and the displacement of fossil-fuel-based electricity.</t>
  </si>
  <si>
    <t>To reduce methane emissions from the Nubarashen landfill through gas capture and flaring and support Armenia’s climate mitigation goals.</t>
  </si>
  <si>
    <t xml:space="preserve">Implemented </t>
  </si>
  <si>
    <t>Waste</t>
  </si>
  <si>
    <t>CH4</t>
  </si>
  <si>
    <t>TABLE  6</t>
  </si>
  <si>
    <t>Summary of greenhouse gas emissions and removals in accordance with the common reporting table 10 emission trends – summary</t>
  </si>
  <si>
    <t>GREENHOUSE GAS SOURCE AND SINK CATEGORIES</t>
  </si>
  <si>
    <t>Reference year/period for NDC</t>
  </si>
  <si>
    <t>Base year</t>
  </si>
  <si>
    <t>Change from 1990 (Base year) to latest reported year</t>
  </si>
  <si>
    <t>Change from 1990 (Reference year) to latest reported year</t>
  </si>
  <si>
    <t>ktCO2eq</t>
  </si>
  <si>
    <t>%</t>
  </si>
  <si>
    <t>CO2 emissions without net CO2 from LULUCF</t>
  </si>
  <si>
    <t>CO2 emissions with net CO2 from LULUCF</t>
  </si>
  <si>
    <t>CH4 emissions without CH4 from LULUCF</t>
  </si>
  <si>
    <t>CH4 emissions with CH4 from LULUCF</t>
  </si>
  <si>
    <t>N2O emissions without N2O from LULUCF</t>
  </si>
  <si>
    <t>N2O emissions with N2O from LULUCF</t>
  </si>
  <si>
    <t>HFCs</t>
  </si>
  <si>
    <t>NO</t>
  </si>
  <si>
    <t>PFCs</t>
  </si>
  <si>
    <t>Unspecified mix of HFCs and PFCs</t>
  </si>
  <si>
    <t>SF6</t>
  </si>
  <si>
    <t>NF3</t>
  </si>
  <si>
    <t>Total (without LULUCF)</t>
  </si>
  <si>
    <t>Total (with LULUCF)</t>
  </si>
  <si>
    <t>Total (without LULUCF, with indirect)</t>
  </si>
  <si>
    <t>Total (with LULUCF, with indirect)</t>
  </si>
  <si>
    <t/>
  </si>
  <si>
    <t>(kt)</t>
  </si>
  <si>
    <t>1. Energy</t>
  </si>
  <si>
    <t>2. Industrial processes and product use</t>
  </si>
  <si>
    <t>3. Agriculture</t>
  </si>
  <si>
    <t>4. Land use, land-use change and forestry</t>
  </si>
  <si>
    <t>5. Waste</t>
  </si>
  <si>
    <t>6. Other</t>
  </si>
  <si>
    <t>7. Information on projections of greenhouse gas emissions and removals under a ‘with measures’ scenario</t>
  </si>
  <si>
    <r>
      <t>Most recent year in the Party’s national inventory report (ktCO</t>
    </r>
    <r>
      <rPr>
        <vertAlign val="subscript"/>
        <sz val="12"/>
        <color theme="1"/>
        <rFont val="Calibri"/>
        <scheme val="minor"/>
      </rPr>
      <t>2</t>
    </r>
    <r>
      <rPr>
        <sz val="12"/>
        <color theme="1"/>
        <rFont val="Calibri"/>
        <scheme val="minor"/>
      </rPr>
      <t>eq)</t>
    </r>
  </si>
  <si>
    <r>
      <t>Projections of GHG emissions and removals (ktCO</t>
    </r>
    <r>
      <rPr>
        <vertAlign val="subscript"/>
        <sz val="12"/>
        <color theme="1"/>
        <rFont val="Calibri"/>
        <scheme val="minor"/>
      </rPr>
      <t>2</t>
    </r>
    <r>
      <rPr>
        <sz val="12"/>
        <color theme="1"/>
        <rFont val="Calibri"/>
        <scheme val="minor"/>
      </rPr>
      <t>eq)</t>
    </r>
  </si>
  <si>
    <t>Sector</t>
  </si>
  <si>
    <t>Industrial processes and product use</t>
  </si>
  <si>
    <t>Agriculture</t>
  </si>
  <si>
    <t>LULUCF</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</si>
  <si>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</si>
  <si>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</si>
  <si>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</si>
  <si>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</si>
  <si>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</si>
  <si>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</si>
  <si>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</si>
  <si>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Total with LULUCF</t>
  </si>
  <si>
    <t>Total without LULUCF</t>
  </si>
  <si>
    <t>8. Information on projections of greenhouse gas emissions and removals under a ‘with additional measures’ scenario</t>
  </si>
  <si>
    <t xml:space="preserve">9. Information on projections of greenhouse gas emissions and removals under a ‘without measures’ scenario </t>
  </si>
  <si>
    <t>10. Projections of key indicators</t>
  </si>
  <si>
    <t>Projections of key indicators</t>
  </si>
  <si>
    <t>Unit, as applicable</t>
  </si>
  <si>
    <t>Most recent year in the Party's national inventory report, or the most recent year for which data are available</t>
  </si>
  <si>
    <t>GHG emissions and removals (With additional measures scenario)</t>
  </si>
  <si>
    <r>
      <t>ktCO</t>
    </r>
    <r>
      <rPr>
        <vertAlign val="subscript"/>
        <sz val="12"/>
        <color theme="1"/>
        <rFont val="Calibri"/>
        <scheme val="minor"/>
      </rPr>
      <t>2</t>
    </r>
    <r>
      <rPr>
        <sz val="12"/>
        <color theme="1"/>
        <rFont val="Calibri"/>
        <scheme val="minor"/>
      </rPr>
      <t>eq</t>
    </r>
  </si>
  <si>
    <r>
      <t>11. Key underlying assumptions and parameters used for projections</t>
    </r>
    <r>
      <rPr>
        <b/>
        <i/>
        <vertAlign val="superscript"/>
        <sz val="12"/>
        <color rgb="FF000000"/>
        <rFont val="Calibri"/>
        <scheme val="minor"/>
      </rPr>
      <t>a, b</t>
    </r>
  </si>
  <si>
    <t>Back to index</t>
  </si>
  <si>
    <r>
      <t>Key underlying assumptions and parameters</t>
    </r>
    <r>
      <rPr>
        <i/>
        <vertAlign val="superscript"/>
        <sz val="9"/>
        <color rgb="FF000000"/>
        <rFont val="Calibri"/>
        <scheme val="minor"/>
      </rPr>
      <t>c</t>
    </r>
  </si>
  <si>
    <r>
      <t>Projections of underlying assumption/parameters</t>
    </r>
    <r>
      <rPr>
        <i/>
        <vertAlign val="superscript"/>
        <sz val="9"/>
        <rFont val="Calibri"/>
        <scheme val="minor"/>
      </rPr>
      <t>d</t>
    </r>
  </si>
  <si>
    <t>2025</t>
  </si>
  <si>
    <t>2030</t>
  </si>
  <si>
    <t>Pupulation</t>
  </si>
  <si>
    <t>million</t>
  </si>
  <si>
    <t xml:space="preserve">Gross Domestic Product </t>
  </si>
  <si>
    <t>billion AMD</t>
  </si>
  <si>
    <r>
      <t>Note</t>
    </r>
    <r>
      <rPr>
        <sz val="9"/>
        <color rgb="FF000000"/>
        <rFont val="Calibri"/>
        <scheme val="minor"/>
      </rPr>
      <t>:</t>
    </r>
    <r>
      <rPr>
        <i/>
        <sz val="9"/>
        <color rgb="FF000000"/>
        <rFont val="Calibri"/>
        <scheme val="minor"/>
      </rPr>
      <t xml:space="preserve"> </t>
    </r>
    <r>
      <rPr>
        <sz val="9"/>
        <color rgb="FF000000"/>
        <rFont val="Calibri"/>
        <scheme val="minor"/>
      </rPr>
      <t xml:space="preserve">The Party could add rows for each additional key underlying assumptions and parameters.    </t>
    </r>
  </si>
  <si>
    <r>
      <rPr>
        <i/>
        <vertAlign val="superscript"/>
        <sz val="9"/>
        <color rgb="FF000000"/>
        <rFont val="Calibri"/>
        <scheme val="minor"/>
      </rPr>
      <t>a</t>
    </r>
    <r>
      <rPr>
        <vertAlign val="superscript"/>
        <sz val="9"/>
        <color rgb="FF000000"/>
        <rFont val="Calibri"/>
        <scheme val="minor"/>
      </rPr>
      <t xml:space="preserve">   </t>
    </r>
    <r>
      <rPr>
        <sz val="9"/>
        <color rgb="FF000000"/>
        <rFont val="Calibri"/>
        <scheme val="minor"/>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</si>
  <si>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Calibri"/>
        <scheme val="minor"/>
      </rPr>
      <t xml:space="preserve">   </t>
    </r>
    <r>
      <rPr>
        <sz val="9"/>
        <color rgb="FF000000"/>
        <rFont val="Calibri"/>
        <scheme val="minor"/>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</si>
  <si>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scheme val="minor"/>
      </rPr>
      <t xml:space="preserve">   </t>
    </r>
    <r>
      <rPr>
        <sz val="11"/>
        <color rgb="FF000000"/>
        <rFont val="Calibri"/>
        <scheme val="minor"/>
      </rPr>
      <t xml:space="preserve"> </t>
    </r>
    <r>
      <rPr>
        <sz val="9"/>
        <color rgb="FF000000"/>
        <rFont val="Calibri"/>
        <scheme val="minor"/>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</si>
  <si>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Calibri"/>
        <scheme val="minor"/>
      </rPr>
      <t xml:space="preserve">   </t>
    </r>
    <r>
      <rPr>
        <sz val="9"/>
        <color rgb="FF000000"/>
        <rFont val="Calibri"/>
        <scheme val="minor"/>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</si>
  <si>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Calibri"/>
        <scheme val="minor"/>
      </rPr>
      <t>a</t>
    </r>
  </si>
  <si>
    <t>NDC</t>
  </si>
  <si>
    <r>
      <t>Sectors and activities associated with the response measures</t>
    </r>
    <r>
      <rPr>
        <i/>
        <vertAlign val="superscript"/>
        <sz val="12"/>
        <color rgb="FF000000"/>
        <rFont val="Calibri"/>
        <scheme val="minor"/>
      </rPr>
      <t>b</t>
    </r>
  </si>
  <si>
    <r>
      <t>Social and economic consequences of the response measures</t>
    </r>
    <r>
      <rPr>
        <i/>
        <vertAlign val="superscript"/>
        <sz val="12"/>
        <rFont val="Calibri"/>
        <scheme val="minor"/>
      </rPr>
      <t xml:space="preserve">c </t>
    </r>
  </si>
  <si>
    <r>
      <t>Challenges in and barriers to addressing the consequences</t>
    </r>
    <r>
      <rPr>
        <i/>
        <vertAlign val="superscript"/>
        <sz val="12"/>
        <rFont val="Calibri"/>
        <scheme val="minor"/>
      </rPr>
      <t>d</t>
    </r>
  </si>
  <si>
    <r>
      <t>Actions to address the consequences</t>
    </r>
    <r>
      <rPr>
        <i/>
        <vertAlign val="superscript"/>
        <sz val="12"/>
        <rFont val="Calibri"/>
        <scheme val="minor"/>
      </rPr>
      <t>e</t>
    </r>
  </si>
  <si>
    <t>Improving Energy Performance of Buildings</t>
  </si>
  <si>
    <t>1. Government-supported energy efficiency program of buildings under state subvention program under policy priority: "Improving Energy Performance of Buildings"
2. EIB Yerevan energy efficiency project
3. State support for energy efficient renovation of apartments and houses</t>
  </si>
  <si>
    <t xml:space="preserve">Social consequences:
- Reduced energy poverty and heating costs for vulnerable households
- Improved thermal comfort and indoor air quality
- Enhanced living standards for vulnerable groups including elderly and low-income families
Economic consequences:
- Job creation in construction and energy auditing sectors
- Reduced natural gas imports improving trade balance
- Increased property values
- Municipal budget savings from lower energy consumption
</t>
  </si>
  <si>
    <t xml:space="preserve">- High upfront costs and co-financing requirements exclude low-income households
- Shortage of certified energy auditors and qualified contractors
- Low awareness especially in rural areas 
- Trust issues with contractors
</t>
  </si>
  <si>
    <t>- Establish national certification program for energy auditors in partnership with technical universities
- Implement  awareness campaigns and demonstration projects
- Develop standard agreements addressing energy improvements
- Create contractor registry with quality guarantees</t>
  </si>
  <si>
    <t>Energy / Industrial scale solar power plants</t>
  </si>
  <si>
    <t>Construction of solar PV stations with up to 5 MW capacity (total 315 MW</t>
  </si>
  <si>
    <t>Social consequences:
- Improved energy security and reduced vulnerability to gas supply disruptions
- Rural community benefits through land lease payments
- Health improvements from reduced air pollution
Economic consequences:
- Direct employment in construction and operations
- Diversification of energy portfolio and reduced gas dependency
- Attraction of private investment
- Technology transfer and local capacity development
- Avoided fuel costs</t>
  </si>
  <si>
    <t xml:space="preserve">- Competition for agricultural land 
- Limited grid absorption capacity 
- High capital intensity and limited access to low-cost finance
- Lack of domestic manufacturing and dependence on imports
- Community concerns
</t>
  </si>
  <si>
    <t xml:space="preserve">- Conduct land suitability mapping prioritizing degraded and non-agricultural lands
- Grid reinforcement investment 
- Leverage concessional financing from international financial institutions
</t>
  </si>
  <si>
    <t>Energy/distribution networks</t>
  </si>
  <si>
    <t>Modernization of distribution networks by 'Electric Networks of Armenia' company</t>
  </si>
  <si>
    <t>Social consequences:
- Improved service reliability especially in underserved regions
- More equitable access to electricity across 
Economic consequences:
- Significant reduction in technical losses
- Enhanced capacity for renewable energy integration
- Improved investment climate through reliable power supply
- Job creation in network construction and operations</t>
  </si>
  <si>
    <t>- Investment costs
- Limited expertise in smart grid technologies
- Post-project operation and maintenance cost sustainability</t>
  </si>
  <si>
    <t>- Technical training 
- Secure long-term concessional financing from development banks</t>
  </si>
  <si>
    <t>Improved management of waste disposal sites</t>
  </si>
  <si>
    <t>Social consequences:
- Improved public health for residents near landfill
- Elimination of fire risks and odor nuisances
- Local employment opportunities
Economic consequences:
- Electricity generation from waste gas
- GHG reduction with carbon credit revenue potential
- Extended landfill lifespan through better management</t>
  </si>
  <si>
    <t xml:space="preserve">
- Limited in-country experience with landfill gas capture technology
- Waste composition variability affecting gas quality
- Community opposition to landfill expansion
</t>
  </si>
  <si>
    <t xml:space="preserve">- Secure technical assistance from international development programs
- Implement source separation and composting to improve gas quality
- Conduct community consultation with benefit-sharing arrangements
- Integrate into National Waste Management Strategy
</t>
  </si>
  <si>
    <t>Increase the share of cattle of high productivity breed through increased import and breeding</t>
  </si>
  <si>
    <t>Social consequences:
- Enhanced livelihoods for smallholder farmers in rural regions
- Improved food security and nutrition through increased dairy availability
Economic consequences:
- Significant milk productivity increase per cow
- Reduced emission intensity per unit of output
- Substantial income increase for participating farmers</t>
  </si>
  <si>
    <t>- Debt burden from loan repayment despite subsidies
- Knowledge gaps regarding modern breed management</t>
  </si>
  <si>
    <t>- Increase interest rate subsidies 
- Establish farmer field schools and extension services</t>
  </si>
  <si>
    <t>Increase the energy efficiency of public transport due to the introduction of a new public</t>
  </si>
  <si>
    <t xml:space="preserve">	Social consequences:
- Improved air quality benefiting urban residents
- Significant health benefits from reduced pollution
- Social inclusion through affordable mobility
Economic consequences:
- Significant operational cost savings
- Job creation for drivers and maintenance staff
</t>
  </si>
  <si>
    <t>- High capital costs for buses and charging infrastructure
- Integration challenges with existing minibus operators
- Long-term sustainability and replacement planning</t>
  </si>
  <si>
    <t xml:space="preserve">- Secure blended concessional finance from development banks
- Grid reinforcement with smart charging systems and off-peak incentives
- Implement comprehensive training and change management programs
</t>
  </si>
  <si>
    <t>Sustainable Forest management</t>
  </si>
  <si>
    <t>Social consequences:
- Enhanced ecosystem services for rural communities
- Employment in planting, maintenance, and protection activities
Economic consequences:
- Significant carbon sequestration over time
- Reduced soil erosion preventing economic damage
- Biodiversity conservation supporting eco-tourism</t>
  </si>
  <si>
    <t xml:space="preserve">- Unclear land ownership in many afforestation areas
- Illegal logging 
</t>
  </si>
  <si>
    <t xml:space="preserve">- Complete land cadastre digitization and clarify ownership through reforms
- Implement community-based forest management with alternative livelihoods
- Establish long-term National Forest Program with legal protections
</t>
  </si>
  <si>
    <t>Energy savings in Outdoor/ Street Lighting</t>
  </si>
  <si>
    <t>1. Yerevan street lighting
2. Gyumri city Street lighting
3. State subsidies to communities on upgrading with LEDs (Street lighting in other cities)</t>
  </si>
  <si>
    <t>Social consequences:
- Improved public safety with reduced nighttime incidents
- Enhanced sense of security especially for vulnerable groups
- Better visibility for pedestrians and drivers
Economic consequences:
- Substantial cumulative energy savings across all programs
- Significant municipal cost savings
- Notable CO₂ emissions reduction
- Job creation in installation and maintenance
- Reduced maintenance costs due to longer LED lifespan</t>
  </si>
  <si>
    <t>- Substantial capital investment requirements and municipal budget constraints
- Variable technical capacity across numerous municipalities
- Administrative complexity managing many localities
- Quality control with multiple contractors
- Long-term sustainability and replacement planning</t>
  </si>
  <si>
    <t xml:space="preserve">- Establish regional technical support units with training programs
- Create centralized project management with standardized procedures
- Develop pre-qualified contractor lists with warranties and inspections
- Implement differentiated subsidies with flexible co-financing options
</t>
  </si>
  <si>
    <t>Increase of the share of electric vehicles in the public transport in Armenia</t>
  </si>
  <si>
    <t xml:space="preserve">Social consequences:
- Improved air quality especially in urban areas with pollution challenges
- Noise pollution reduction improving livability
Economic consequences:
- Growing EV fleet deployment
- Tax exemption benefits for buyers
- Substantial operating cost savings compared to conventional vehicles
- Reduced fuel imports at scale
- Job creation in charging infrastructure and maintenance
</t>
  </si>
  <si>
    <t>- Higher purchase prices despite tax exemptions limiting affordability
- Limited charging infrastructure causing range anxiety
- Electricity grid capacity requirements for increased demand
- Limited vehicle model availability in market
- Shortage of EV-trained mechanics and service centers</t>
  </si>
  <si>
    <t xml:space="preserve">- Provide additional purchase incentives and green loan programs
- Mandate charging in new buildings and develop highway corridors
- Develop technician training and service center partnerships
</t>
  </si>
  <si>
    <t>Energy/ hydropower stations</t>
  </si>
  <si>
    <t xml:space="preserve">Social consequences:
- Renewable baseload power complementing intermittent sources
- Local employment during construction and operations
- Improved water management in some cases
Economic consequences:
- Increased renewable energy share in generation mix
- Reduced gas imports substantially
</t>
  </si>
  <si>
    <t>- Environmental concerns affecting river ecosystems and fish migration
- Local opposition over water rights and environmental impacts
- Significant seasonal generation variability</t>
  </si>
  <si>
    <t xml:space="preserve">- Develop portfolio approach combining hydro with other renewable sources
- Establish streamlined permitting for small plants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</si>
</sst>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0.0"/>
    <numFmt numFmtId="166" formatCode="_(* #,##0.0_);_(* \(#,##0.0\);_(* &quot;-&quot;??_);_(@_)"/>
    <numFmt numFmtId="167" formatCode="#,##0.0"/>
    <numFmt numFmtId="168" formatCode="_(* #,##0.0000_);_(* \(#,##0.0000\);_(* &quot;-&quot;????_);_(@_)"/>
  </numFmts>
  <fonts count="59">
    <font>
      <sz val="12"/>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Times New Roman"/>
      <family val="1"/>
    </font>
    <font>
      <u/>
      <sz val="10"/>
      <color theme="10"/>
      <name val="Times New Roman"/>
      <family val="1"/>
    </font>
    <font>
      <b/>
      <sz val="9"/>
      <color theme="1"/>
      <name val="Times New Roman"/>
      <family val="1"/>
    </font>
    <font>
      <sz val="9"/>
      <color theme="1"/>
      <name val="Times New Roman"/>
      <family val="1"/>
    </font>
    <font>
      <sz val="9"/>
      <color rgb="FF000000"/>
      <name val="Times New Roman"/>
      <family val="1"/>
    </font>
    <font>
      <i/>
      <vertAlign val="superscript"/>
      <sz val="9"/>
      <color rgb="FF000000"/>
      <name val="Times New Roman"/>
      <family val="1"/>
    </font>
    <font>
      <u/>
      <sz val="9"/>
      <color theme="10"/>
      <name val="Times New Roman"/>
      <family val="1"/>
    </font>
    <font>
      <u/>
      <sz val="9"/>
      <color rgb="FFFF0000"/>
      <name val="Times New Roman"/>
      <family val="1"/>
    </font>
    <font>
      <sz val="9"/>
      <color theme="1"/>
      <name val="Calibri"/>
      <family val="2"/>
      <scheme val="minor"/>
    </font>
    <font>
      <sz val="6"/>
      <color rgb="FF000000"/>
      <name val="Arial"/>
      <family val="2"/>
    </font>
    <font>
      <sz val="12"/>
      <color rgb="FF000000"/>
      <name val="Calibri"/>
      <family val="2"/>
      <scheme val="minor"/>
    </font>
    <font>
      <b/>
      <sz val="9"/>
      <color theme="1"/>
      <name val="Calibri"/>
      <scheme val="minor"/>
    </font>
    <font>
      <i/>
      <sz val="9"/>
      <color theme="1"/>
      <name val="Calibri"/>
      <scheme val="minor"/>
    </font>
    <font>
      <i/>
      <vertAlign val="superscript"/>
      <sz val="9"/>
      <name val="Calibri"/>
      <scheme val="minor"/>
    </font>
    <font>
      <sz val="9"/>
      <color theme="1"/>
      <name val="Calibri"/>
      <scheme val="minor"/>
    </font>
    <font>
      <sz val="9"/>
      <name val="Calibri"/>
      <scheme val="minor"/>
    </font>
    <font>
      <b/>
      <sz val="12"/>
      <color theme="1"/>
      <name val="Calibri"/>
      <scheme val="minor"/>
    </font>
    <font>
      <sz val="12"/>
      <color theme="1"/>
      <name val="Calibri"/>
      <scheme val="minor"/>
    </font>
    <font>
      <i/>
      <sz val="12"/>
      <color theme="1"/>
      <name val="Calibri"/>
      <scheme val="minor"/>
    </font>
    <font>
      <i/>
      <vertAlign val="superscript"/>
      <sz val="12"/>
      <name val="Calibri"/>
      <scheme val="minor"/>
    </font>
    <font>
      <b/>
      <i/>
      <sz val="12"/>
      <name val="Calibri"/>
      <scheme val="minor"/>
    </font>
    <font>
      <sz val="12"/>
      <color theme="0" tint="-0.499984740745262"/>
      <name val="Calibri"/>
      <scheme val="minor"/>
    </font>
    <font>
      <i/>
      <sz val="12"/>
      <color theme="0" tint="-0.499984740745262"/>
      <name val="Calibri"/>
      <scheme val="minor"/>
    </font>
    <font>
      <vertAlign val="subscript"/>
      <sz val="12"/>
      <name val="Calibri"/>
      <scheme val="minor"/>
    </font>
    <font>
      <sz val="12"/>
      <name val="Calibri"/>
      <scheme val="minor"/>
    </font>
    <font>
      <i/>
      <sz val="12"/>
      <color rgb="FFFF0000"/>
      <name val="Calibri"/>
      <scheme val="minor"/>
    </font>
    <font>
      <b/>
      <sz val="12"/>
      <color rgb="FF000000"/>
      <name val="Calibri"/>
      <scheme val="minor"/>
    </font>
    <font>
      <sz val="12"/>
      <color rgb="FF000000"/>
      <name val="Calibri"/>
      <scheme val="minor"/>
    </font>
    <font>
      <u/>
      <sz val="12"/>
      <color rgb="FF000000"/>
      <name val="Calibri"/>
      <scheme val="minor"/>
    </font>
    <font>
      <b/>
      <i/>
      <vertAlign val="superscript"/>
      <sz val="12"/>
      <name val="Calibri"/>
      <scheme val="minor"/>
    </font>
    <font>
      <vertAlign val="superscript"/>
      <sz val="9"/>
      <name val="Calibri"/>
      <scheme val="minor"/>
    </font>
    <font>
      <sz val="10"/>
      <name val="Calibri"/>
      <scheme val="minor"/>
    </font>
    <font>
      <b/>
      <vertAlign val="superscript"/>
      <sz val="12"/>
      <name val="Calibri"/>
      <scheme val="minor"/>
    </font>
    <font>
      <vertAlign val="superscript"/>
      <sz val="12"/>
      <name val="Calibri"/>
      <scheme val="minor"/>
    </font>
    <font>
      <vertAlign val="subscript"/>
      <sz val="12"/>
      <color rgb="FF000000"/>
      <name val="Calibri"/>
      <scheme val="minor"/>
    </font>
    <font>
      <vertAlign val="superscript"/>
      <sz val="12"/>
      <color rgb="FF000000"/>
      <name val="Calibri"/>
      <scheme val="minor"/>
    </font>
    <font>
      <vertAlign val="subscript"/>
      <sz val="12"/>
      <color theme="1"/>
      <name val="Calibri"/>
      <scheme val="minor"/>
    </font>
    <font>
      <sz val="12"/>
      <color rgb="FFFF0000"/>
      <name val="Calibri"/>
      <scheme val="minor"/>
    </font>
    <font>
      <b/>
      <i/>
      <vertAlign val="superscript"/>
      <sz val="12"/>
      <color rgb="FF000000"/>
      <name val="Calibri"/>
      <scheme val="minor"/>
    </font>
    <font>
      <u/>
      <sz val="10"/>
      <color theme="10"/>
      <name val="Calibri"/>
      <scheme val="minor"/>
    </font>
    <font>
      <i/>
      <sz val="10"/>
      <color theme="10"/>
      <name val="Calibri"/>
      <scheme val="minor"/>
    </font>
    <font>
      <i/>
      <sz val="10"/>
      <color rgb="FFFF0000"/>
      <name val="Calibri"/>
      <scheme val="minor"/>
    </font>
    <font>
      <i/>
      <sz val="9"/>
      <color rgb="FF000000"/>
      <name val="Calibri"/>
      <scheme val="minor"/>
    </font>
    <font>
      <i/>
      <vertAlign val="superscript"/>
      <sz val="9"/>
      <color rgb="FF000000"/>
      <name val="Calibri"/>
      <scheme val="minor"/>
    </font>
    <font>
      <b/>
      <sz val="9"/>
      <color rgb="FF000000"/>
      <name val="Calibri"/>
      <scheme val="minor"/>
    </font>
    <font>
      <i/>
      <sz val="8"/>
      <color theme="1"/>
      <name val="Calibri"/>
      <scheme val="minor"/>
    </font>
    <font>
      <sz val="9"/>
      <color rgb="FF000000"/>
      <name val="Calibri"/>
      <scheme val="minor"/>
    </font>
    <font>
      <vertAlign val="superscript"/>
      <sz val="9"/>
      <color rgb="FF000000"/>
      <name val="Calibri"/>
      <scheme val="minor"/>
    </font>
    <font>
      <vertAlign val="superscript"/>
      <sz val="11"/>
      <color rgb="FF000000"/>
      <name val="Calibri"/>
      <scheme val="minor"/>
    </font>
    <font>
      <sz val="11"/>
      <color rgb="FF000000"/>
      <name val="Calibri"/>
      <scheme val="minor"/>
    </font>
    <font>
      <i/>
      <sz val="12"/>
      <color rgb="FF000000"/>
      <name val="Calibri"/>
      <scheme val="minor"/>
    </font>
    <font>
      <i/>
      <vertAlign val="superscript"/>
      <sz val="12"/>
      <color rgb="FF000000"/>
      <name val="Calibri"/>
      <scheme val="minor"/>
    </font>
    <font>
      <u/>
      <sz val="12"/>
      <color theme="10"/>
      <name val="Calibri"/>
      <scheme val="minor"/>
    </font>
  </fonts>
  <fills count="8">
    <fill>
      <patternFill patternType="none"/>
    </fill>
    <fill>
      <patternFill patternType="gray125"/>
    </fill>
    <fill>
      <patternFill patternType="solid">
        <fgColor theme="0" tint="-0.14999847407452621"/>
        <bgColor indexed="64"/>
      </patternFill>
    </fill>
    <fill>
      <patternFill patternType="solid">
        <fgColor rgb="FFCCFFFF"/>
        <bgColor rgb="FFCCFFFF"/>
      </patternFill>
    </fill>
    <fill>
      <patternFill patternType="solid">
        <fgColor rgb="FFD9D9D9"/>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6" fillId="0" borderId="0"/>
    <xf numFmtId="0" fontId="4" fillId="0" borderId="0"/>
    <xf numFmtId="0" fontId="7" fillId="0" borderId="0"/>
    <xf numFmtId="0" fontId="10" fillId="0" borderId="4"/>
    <xf numFmtId="0" fontId="9" fillId="0" borderId="3"/>
    <xf numFmtId="0" fontId="8" fillId="3" borderId="6"/>
    <xf numFmtId="0" fontId="9" fillId="0" borderId="8"/>
    <xf numFmtId="0" fontId="3" fillId="0" borderId="0"/>
    <xf numFmtId="0" fontId="7" fillId="0" borderId="0"/>
    <xf numFmtId="43" fontId="3" fillId="0" borderId="0" applyFont="0" applyFill="0" applyBorder="0" applyAlignment="0" applyProtection="0"/>
    <xf numFmtId="0" fontId="10" fillId="0" borderId="4"/>
    <xf numFmtId="43" fontId="5" fillId="0" borderId="0" applyFont="0" applyFill="0" applyBorder="0" applyAlignment="0" applyProtection="0"/>
    <xf numFmtId="0" fontId="2" fillId="0" borderId="0"/>
    <xf numFmtId="0" fontId="2" fillId="0" borderId="0"/>
  </cellStyleXfs>
  <cellXfs count="157">
    <xf numFmtId="0" fontId="0" fillId="0" borderId="0" xfId="0"/>
    <xf numFmtId="0" fontId="0" fillId="0" borderId="1" xfId="0" applyBorder="1" applyAlignment="1">
      <alignment vertical="center" wrapText="1"/>
    </xf>
    <xf numFmtId="0" fontId="6" fillId="0" borderId="0" xfId="1" applyAlignment="1">
      <alignment horizontal="left"/>
    </xf>
    <xf numFmtId="0" fontId="0" fillId="2" borderId="1" xfId="0" applyFill="1" applyBorder="1" applyAlignment="1">
      <alignment vertical="center" wrapText="1"/>
    </xf>
    <xf numFmtId="0" fontId="9" fillId="0" borderId="0" xfId="8" applyFont="1"/>
    <xf numFmtId="0" fontId="11" fillId="0" borderId="0" xfId="8" applyFont="1" applyAlignment="1">
      <alignment horizontal="left" vertical="top"/>
    </xf>
    <xf numFmtId="0" fontId="8" fillId="0" borderId="0" xfId="8" applyFont="1"/>
    <xf numFmtId="0" fontId="8" fillId="0" borderId="0" xfId="1" applyFont="1" applyAlignment="1">
      <alignment horizontal="left"/>
    </xf>
    <xf numFmtId="0" fontId="8" fillId="0" borderId="0" xfId="1" applyFont="1" applyAlignment="1">
      <alignment horizontal="centerContinuous" wrapText="1"/>
    </xf>
    <xf numFmtId="0" fontId="8" fillId="0" borderId="0" xfId="1" applyFont="1" applyAlignment="1">
      <alignment wrapText="1"/>
    </xf>
    <xf numFmtId="0" fontId="12" fillId="6" borderId="0" xfId="3" applyFont="1" applyFill="1" applyAlignment="1">
      <alignment horizontal="left"/>
    </xf>
    <xf numFmtId="0" fontId="13" fillId="6" borderId="0" xfId="3" applyFont="1" applyFill="1" applyAlignment="1">
      <alignment horizontal="left"/>
    </xf>
    <xf numFmtId="0" fontId="14" fillId="0" borderId="0" xfId="8" applyFont="1"/>
    <xf numFmtId="0" fontId="15" fillId="0" borderId="0" xfId="0" applyFont="1"/>
    <xf numFmtId="0" fontId="16" fillId="0" borderId="0" xfId="0" applyFont="1" applyAlignment="1">
      <alignment vertical="top" wrapText="1"/>
    </xf>
    <xf numFmtId="0" fontId="16" fillId="0" borderId="0" xfId="0" applyFont="1"/>
    <xf numFmtId="0" fontId="22" fillId="2" borderId="53" xfId="0" applyFont="1" applyFill="1" applyBorder="1" applyAlignment="1">
      <alignment horizontal="center"/>
    </xf>
    <xf numFmtId="0" fontId="22" fillId="2" borderId="54" xfId="0" applyFont="1" applyFill="1" applyBorder="1" applyAlignment="1">
      <alignment horizontal="center"/>
    </xf>
    <xf numFmtId="0" fontId="22" fillId="2" borderId="55" xfId="0" applyFont="1" applyFill="1" applyBorder="1" applyAlignment="1">
      <alignment horizontal="center"/>
    </xf>
    <xf numFmtId="0" fontId="22" fillId="2" borderId="56" xfId="0" applyFont="1" applyFill="1" applyBorder="1" applyAlignment="1">
      <alignment horizontal="center"/>
    </xf>
    <xf numFmtId="0" fontId="22" fillId="2" borderId="0" xfId="0" applyFont="1" applyFill="1" applyAlignment="1">
      <alignment horizontal="center"/>
    </xf>
    <xf numFmtId="0" fontId="22" fillId="2" borderId="57" xfId="0" applyFont="1" applyFill="1" applyBorder="1" applyAlignment="1">
      <alignment horizontal="center"/>
    </xf>
    <xf numFmtId="0" fontId="23" fillId="2" borderId="1" xfId="0" applyFont="1" applyFill="1" applyBorder="1" applyAlignment="1">
      <alignment horizontal="center"/>
    </xf>
    <xf numFmtId="0" fontId="22" fillId="2" borderId="59" xfId="0" applyFont="1" applyFill="1" applyBorder="1" applyAlignment="1">
      <alignment horizontal="center"/>
    </xf>
    <xf numFmtId="0" fontId="22" fillId="2" borderId="47" xfId="0" applyFont="1" applyFill="1" applyBorder="1" applyAlignment="1">
      <alignment horizontal="center"/>
    </xf>
    <xf numFmtId="0" fontId="22" fillId="2" borderId="60" xfId="0" applyFont="1" applyFill="1" applyBorder="1" applyAlignment="1">
      <alignment horizontal="center"/>
    </xf>
    <xf numFmtId="0" fontId="22" fillId="5" borderId="6" xfId="13" applyFont="1" applyFill="1" applyBorder="1" applyAlignment="1">
      <alignment vertical="center" wrapText="1"/>
    </xf>
    <xf numFmtId="0" fontId="24" fillId="5" borderId="7" xfId="13" applyFont="1" applyFill="1" applyBorder="1" applyAlignment="1">
      <alignment horizontal="center" vertical="center" wrapText="1"/>
    </xf>
    <xf numFmtId="0" fontId="24" fillId="5" borderId="22" xfId="13" applyFont="1" applyFill="1" applyBorder="1" applyAlignment="1">
      <alignment horizontal="center" vertical="center" wrapText="1"/>
    </xf>
    <xf numFmtId="0" fontId="24" fillId="5" borderId="23" xfId="13" applyFont="1" applyFill="1" applyBorder="1" applyAlignment="1">
      <alignment horizontal="center" vertical="center" wrapText="1"/>
    </xf>
    <xf numFmtId="0" fontId="24" fillId="5" borderId="24" xfId="13" applyFont="1" applyFill="1" applyBorder="1" applyAlignment="1">
      <alignment horizontal="center" vertical="center" wrapText="1"/>
    </xf>
    <xf numFmtId="0" fontId="22" fillId="5" borderId="25" xfId="13" applyFont="1" applyFill="1" applyBorder="1" applyAlignment="1">
      <alignment vertical="center" wrapText="1"/>
    </xf>
    <xf numFmtId="0" fontId="22" fillId="5" borderId="26" xfId="13" applyFont="1" applyFill="1" applyBorder="1" applyAlignment="1">
      <alignment horizontal="center" vertical="center" wrapText="1"/>
    </xf>
    <xf numFmtId="0" fontId="22" fillId="5" borderId="1" xfId="13" applyFont="1" applyFill="1" applyBorder="1" applyAlignment="1">
      <alignment horizontal="center" vertical="center" wrapText="1"/>
    </xf>
    <xf numFmtId="0" fontId="22" fillId="5" borderId="27" xfId="13" applyFont="1" applyFill="1" applyBorder="1" applyAlignment="1">
      <alignment vertical="center" wrapText="1"/>
    </xf>
    <xf numFmtId="0" fontId="22" fillId="5" borderId="28" xfId="13" applyFont="1" applyFill="1" applyBorder="1" applyAlignment="1">
      <alignment horizontal="center" vertical="center" wrapText="1"/>
    </xf>
    <xf numFmtId="0" fontId="22" fillId="5" borderId="29" xfId="13" applyFont="1" applyFill="1" applyBorder="1" applyAlignment="1">
      <alignment horizontal="center" vertical="center" wrapText="1"/>
    </xf>
    <xf numFmtId="0" fontId="26" fillId="2" borderId="1" xfId="14" applyFont="1" applyFill="1" applyBorder="1" applyAlignment="1">
      <alignment vertical="center" wrapText="1"/>
    </xf>
    <xf numFmtId="0" fontId="22" fillId="5" borderId="30" xfId="13" applyFont="1" applyFill="1" applyBorder="1" applyAlignment="1">
      <alignment horizontal="center" vertical="top" wrapText="1"/>
    </xf>
    <xf numFmtId="0" fontId="22" fillId="5" borderId="31" xfId="13" applyFont="1" applyFill="1" applyBorder="1" applyAlignment="1">
      <alignment horizontal="center" vertical="top" wrapText="1"/>
    </xf>
    <xf numFmtId="0" fontId="22" fillId="5" borderId="32" xfId="13" applyFont="1" applyFill="1" applyBorder="1" applyAlignment="1">
      <alignment horizontal="center" vertical="top" wrapText="1"/>
    </xf>
    <xf numFmtId="0" fontId="23" fillId="0" borderId="3" xfId="13" applyFont="1" applyBorder="1" applyAlignment="1">
      <alignment horizontal="left"/>
    </xf>
    <xf numFmtId="0" fontId="23" fillId="0" borderId="33" xfId="13" applyFont="1" applyBorder="1" applyAlignment="1">
      <alignment horizontal="center" vertical="top" wrapText="1"/>
    </xf>
    <xf numFmtId="4" fontId="23" fillId="0" borderId="34" xfId="13" applyNumberFormat="1" applyFont="1" applyBorder="1" applyAlignment="1">
      <alignment horizontal="right" vertical="top" wrapText="1"/>
    </xf>
    <xf numFmtId="4" fontId="23" fillId="0" borderId="33" xfId="13" applyNumberFormat="1" applyFont="1" applyBorder="1" applyAlignment="1">
      <alignment horizontal="right" vertical="top" wrapText="1"/>
    </xf>
    <xf numFmtId="0" fontId="23" fillId="0" borderId="33" xfId="13" applyFont="1" applyBorder="1" applyAlignment="1">
      <alignment horizontal="right" vertical="top" wrapText="1"/>
    </xf>
    <xf numFmtId="0" fontId="23" fillId="0" borderId="35" xfId="13" applyFont="1" applyBorder="1" applyAlignment="1">
      <alignment horizontal="left" vertical="top" wrapText="1"/>
    </xf>
    <xf numFmtId="0" fontId="23" fillId="0" borderId="3" xfId="13" applyFont="1" applyBorder="1" applyAlignment="1">
      <alignment vertical="center" wrapText="1"/>
    </xf>
    <xf numFmtId="4" fontId="27" fillId="5" borderId="36" xfId="13" applyNumberFormat="1" applyFont="1" applyFill="1" applyBorder="1" applyAlignment="1">
      <alignment horizontal="center" vertical="top" wrapText="1"/>
    </xf>
    <xf numFmtId="4" fontId="27" fillId="5" borderId="37" xfId="13" applyNumberFormat="1" applyFont="1" applyFill="1" applyBorder="1" applyAlignment="1">
      <alignment horizontal="center" vertical="top" wrapText="1"/>
    </xf>
    <xf numFmtId="4" fontId="27" fillId="5" borderId="38" xfId="13" applyNumberFormat="1" applyFont="1" applyFill="1" applyBorder="1" applyAlignment="1">
      <alignment horizontal="center" vertical="top" wrapText="1"/>
    </xf>
    <xf numFmtId="0" fontId="23" fillId="0" borderId="39" xfId="13" applyFont="1" applyBorder="1" applyAlignment="1">
      <alignment horizontal="center" vertical="top" wrapText="1"/>
    </xf>
    <xf numFmtId="0" fontId="23" fillId="5" borderId="1" xfId="13" applyFont="1" applyFill="1" applyBorder="1" applyAlignment="1">
      <alignment horizontal="center" vertical="center" wrapText="1"/>
    </xf>
    <xf numFmtId="4" fontId="27" fillId="5" borderId="31" xfId="13" applyNumberFormat="1" applyFont="1" applyFill="1" applyBorder="1" applyAlignment="1">
      <alignment horizontal="center" vertical="top" wrapText="1"/>
    </xf>
    <xf numFmtId="4" fontId="27" fillId="5" borderId="32" xfId="13" applyNumberFormat="1" applyFont="1" applyFill="1" applyBorder="1" applyAlignment="1">
      <alignment horizontal="center" vertical="top" wrapText="1"/>
    </xf>
    <xf numFmtId="0" fontId="28" fillId="5" borderId="40" xfId="13" applyFont="1" applyFill="1" applyBorder="1" applyAlignment="1">
      <alignment horizontal="center" vertical="top" wrapText="1"/>
    </xf>
    <xf numFmtId="0" fontId="28" fillId="5" borderId="31" xfId="13" applyFont="1" applyFill="1" applyBorder="1" applyAlignment="1">
      <alignment horizontal="center" vertical="top" wrapText="1"/>
    </xf>
    <xf numFmtId="0" fontId="28" fillId="5" borderId="41" xfId="13" applyFont="1" applyFill="1" applyBorder="1" applyAlignment="1">
      <alignment horizontal="center" vertical="top" wrapText="1"/>
    </xf>
    <xf numFmtId="0" fontId="28" fillId="5" borderId="42" xfId="13" applyFont="1" applyFill="1" applyBorder="1" applyAlignment="1">
      <alignment horizontal="center" vertical="top" wrapText="1"/>
    </xf>
    <xf numFmtId="0" fontId="23" fillId="0" borderId="3" xfId="13" applyFont="1" applyBorder="1" applyAlignment="1">
      <alignment horizontal="left" vertical="center" wrapText="1" indent="1"/>
    </xf>
    <xf numFmtId="2" fontId="23" fillId="0" borderId="33" xfId="13" applyNumberFormat="1" applyFont="1" applyBorder="1" applyAlignment="1">
      <alignment horizontal="center" vertical="top" wrapText="1"/>
    </xf>
    <xf numFmtId="4" fontId="27" fillId="5" borderId="43" xfId="13" applyNumberFormat="1" applyFont="1" applyFill="1" applyBorder="1" applyAlignment="1">
      <alignment horizontal="center" vertical="top" wrapText="1"/>
    </xf>
    <xf numFmtId="4" fontId="27" fillId="5" borderId="0" xfId="13" applyNumberFormat="1" applyFont="1" applyFill="1" applyAlignment="1">
      <alignment horizontal="center" vertical="top" wrapText="1"/>
    </xf>
    <xf numFmtId="4" fontId="27" fillId="5" borderId="44" xfId="13" applyNumberFormat="1" applyFont="1" applyFill="1" applyBorder="1" applyAlignment="1">
      <alignment horizontal="center" vertical="top" wrapText="1"/>
    </xf>
    <xf numFmtId="0" fontId="23" fillId="0" borderId="45" xfId="13" applyFont="1" applyBorder="1" applyAlignment="1">
      <alignment horizontal="left" vertical="center" wrapText="1" indent="1"/>
    </xf>
    <xf numFmtId="2" fontId="23" fillId="0" borderId="34" xfId="13" applyNumberFormat="1" applyFont="1" applyBorder="1" applyAlignment="1">
      <alignment horizontal="center" vertical="top" wrapText="1"/>
    </xf>
    <xf numFmtId="4" fontId="27" fillId="5" borderId="46" xfId="13" applyNumberFormat="1" applyFont="1" applyFill="1" applyBorder="1" applyAlignment="1">
      <alignment horizontal="center" vertical="top" wrapText="1"/>
    </xf>
    <xf numFmtId="4" fontId="27" fillId="5" borderId="47" xfId="13" applyNumberFormat="1" applyFont="1" applyFill="1" applyBorder="1" applyAlignment="1">
      <alignment horizontal="center" vertical="top" wrapText="1"/>
    </xf>
    <xf numFmtId="4" fontId="27" fillId="5" borderId="48" xfId="13" applyNumberFormat="1" applyFont="1" applyFill="1" applyBorder="1" applyAlignment="1">
      <alignment horizontal="center" vertical="top" wrapText="1"/>
    </xf>
    <xf numFmtId="0" fontId="31" fillId="2" borderId="49" xfId="13" applyFont="1" applyFill="1" applyBorder="1" applyAlignment="1">
      <alignment horizontal="center" vertical="top" wrapText="1"/>
    </xf>
    <xf numFmtId="0" fontId="31" fillId="2" borderId="50" xfId="13" applyFont="1" applyFill="1" applyBorder="1" applyAlignment="1">
      <alignment horizontal="center" vertical="top" wrapText="1"/>
    </xf>
    <xf numFmtId="0" fontId="31" fillId="2" borderId="51" xfId="13" applyFont="1" applyFill="1" applyBorder="1" applyAlignment="1">
      <alignment horizontal="center" vertical="top" wrapText="1"/>
    </xf>
    <xf numFmtId="0" fontId="23" fillId="0" borderId="25" xfId="13" applyFont="1" applyBorder="1" applyAlignment="1">
      <alignment horizontal="left" vertical="center" wrapText="1" indent="1"/>
    </xf>
    <xf numFmtId="2" fontId="23" fillId="0" borderId="52" xfId="13" applyNumberFormat="1" applyFont="1" applyBorder="1" applyAlignment="1">
      <alignment horizontal="left" vertical="top" wrapText="1"/>
    </xf>
    <xf numFmtId="2" fontId="23" fillId="0" borderId="50" xfId="13" applyNumberFormat="1" applyFont="1" applyBorder="1" applyAlignment="1">
      <alignment horizontal="left" vertical="top" wrapText="1"/>
    </xf>
    <xf numFmtId="2" fontId="23" fillId="0" borderId="51" xfId="13" applyNumberFormat="1" applyFont="1" applyBorder="1" applyAlignment="1">
      <alignment horizontal="left" vertical="top" wrapText="1"/>
    </xf>
    <xf numFmtId="0" fontId="23" fillId="0" borderId="52" xfId="0" applyFont="1" applyBorder="1" applyAlignment="1">
      <alignment horizontal="left" vertical="center"/>
    </xf>
    <xf numFmtId="0" fontId="23" fillId="0" borderId="50" xfId="0" applyFont="1" applyBorder="1" applyAlignment="1">
      <alignment horizontal="left" vertical="center"/>
    </xf>
    <xf numFmtId="0" fontId="23" fillId="0" borderId="51" xfId="0" applyFont="1" applyBorder="1" applyAlignment="1">
      <alignment horizontal="left" vertical="center"/>
    </xf>
    <xf numFmtId="0" fontId="23" fillId="0" borderId="34" xfId="13" applyFont="1" applyBorder="1" applyAlignment="1">
      <alignment horizontal="center" vertical="top" wrapText="1"/>
    </xf>
    <xf numFmtId="0" fontId="23" fillId="0" borderId="58" xfId="13" applyFont="1" applyBorder="1" applyAlignment="1">
      <alignment horizontal="left" vertical="center" wrapText="1" indent="1"/>
    </xf>
    <xf numFmtId="0" fontId="23" fillId="0" borderId="1" xfId="0" applyFont="1" applyBorder="1"/>
    <xf numFmtId="0" fontId="22" fillId="0" borderId="0" xfId="1" applyFont="1" applyAlignment="1">
      <alignment horizontal="left"/>
    </xf>
    <xf numFmtId="0" fontId="23" fillId="0" borderId="0" xfId="0" applyFont="1"/>
    <xf numFmtId="0" fontId="23" fillId="2" borderId="1" xfId="0" applyFont="1" applyFill="1" applyBorder="1" applyAlignment="1">
      <alignment vertical="center" wrapText="1"/>
    </xf>
    <xf numFmtId="0" fontId="23" fillId="0" borderId="1" xfId="0" applyFont="1" applyBorder="1" applyAlignment="1">
      <alignment vertical="center" wrapText="1"/>
    </xf>
    <xf numFmtId="0" fontId="32" fillId="0" borderId="0" xfId="1" applyFont="1"/>
    <xf numFmtId="0" fontId="33" fillId="0" borderId="0" xfId="0" applyFont="1" applyAlignment="1">
      <alignment vertical="top" wrapText="1"/>
    </xf>
    <xf numFmtId="0" fontId="33" fillId="0" borderId="0" xfId="0" applyFont="1"/>
    <xf numFmtId="0" fontId="33" fillId="2" borderId="1" xfId="0" applyFont="1" applyFill="1" applyBorder="1" applyAlignment="1">
      <alignment vertical="top" wrapText="1"/>
    </xf>
    <xf numFmtId="0" fontId="33" fillId="0" borderId="1" xfId="0" applyFont="1" applyBorder="1" applyAlignment="1">
      <alignment vertical="top" wrapText="1"/>
    </xf>
    <xf numFmtId="0" fontId="21" fillId="7" borderId="0" xfId="14" applyFont="1" applyFill="1" applyAlignment="1">
      <alignment horizontal="left" vertical="center" wrapText="1"/>
    </xf>
    <xf numFmtId="0" fontId="37" fillId="7" borderId="0" xfId="14" applyFont="1" applyFill="1" applyAlignment="1">
      <alignment vertical="center" wrapText="1"/>
    </xf>
    <xf numFmtId="0" fontId="22" fillId="0" borderId="0" xfId="1" applyFont="1" applyAlignment="1">
      <alignment horizontal="left" vertical="top"/>
    </xf>
    <xf numFmtId="0" fontId="33" fillId="4" borderId="6" xfId="0" applyFont="1" applyFill="1" applyBorder="1" applyAlignment="1">
      <alignment horizontal="center" vertical="center" wrapText="1"/>
    </xf>
    <xf numFmtId="0" fontId="33" fillId="4" borderId="7" xfId="0" applyFont="1" applyFill="1" applyBorder="1" applyAlignment="1">
      <alignment horizontal="center" vertical="top" wrapText="1"/>
    </xf>
    <xf numFmtId="0" fontId="33" fillId="4" borderId="7" xfId="0" applyFont="1" applyFill="1" applyBorder="1" applyAlignment="1">
      <alignment horizontal="center" vertical="center" wrapText="1"/>
    </xf>
    <xf numFmtId="0" fontId="33" fillId="4" borderId="5" xfId="0" applyFont="1" applyFill="1" applyBorder="1" applyAlignment="1">
      <alignment horizontal="centerContinuous" vertical="center" wrapText="1"/>
    </xf>
    <xf numFmtId="0" fontId="33" fillId="4" borderId="9" xfId="0" applyFont="1" applyFill="1" applyBorder="1" applyAlignment="1">
      <alignment horizontal="centerContinuous" vertical="center" wrapText="1"/>
    </xf>
    <xf numFmtId="0" fontId="33" fillId="4" borderId="2" xfId="0" applyFont="1" applyFill="1" applyBorder="1" applyAlignment="1">
      <alignment horizontal="center" vertical="center" wrapText="1"/>
    </xf>
    <xf numFmtId="0" fontId="33" fillId="4" borderId="2" xfId="0" applyFont="1" applyFill="1" applyBorder="1" applyAlignment="1">
      <alignment horizontal="center" vertical="top" wrapText="1"/>
    </xf>
    <xf numFmtId="0" fontId="3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166" fontId="33" fillId="0" borderId="1" xfId="12" applyNumberFormat="1" applyFont="1" applyBorder="1" applyAlignment="1">
      <alignment horizontal="center" vertical="center" wrapText="1"/>
    </xf>
    <xf numFmtId="0" fontId="23" fillId="0" borderId="0" xfId="0" applyFont="1" applyAlignment="1">
      <alignment vertical="top" wrapText="1"/>
    </xf>
    <xf numFmtId="43" fontId="23" fillId="0" borderId="0" xfId="0" applyNumberFormat="1" applyFont="1"/>
    <xf numFmtId="0" fontId="33" fillId="2" borderId="1" xfId="0" applyFont="1" applyFill="1" applyBorder="1" applyAlignment="1">
      <alignment vertical="center" wrapText="1"/>
    </xf>
    <xf numFmtId="166" fontId="33" fillId="0" borderId="1" xfId="0" applyNumberFormat="1" applyFont="1" applyBorder="1" applyAlignment="1">
      <alignment horizontal="right" vertical="center" wrapText="1"/>
    </xf>
    <xf numFmtId="166" fontId="33" fillId="0" borderId="1" xfId="0" applyNumberFormat="1" applyFont="1" applyBorder="1" applyAlignment="1">
      <alignment horizontal="right" vertical="center"/>
    </xf>
    <xf numFmtId="165" fontId="33" fillId="0" borderId="1" xfId="12" applyNumberFormat="1" applyFont="1" applyBorder="1" applyAlignment="1">
      <alignment horizontal="right" vertical="center" wrapText="1"/>
    </xf>
    <xf numFmtId="0" fontId="23" fillId="2" borderId="0" xfId="0" applyFont="1" applyFill="1"/>
    <xf numFmtId="0" fontId="23" fillId="2" borderId="1" xfId="0" applyFont="1" applyFill="1" applyBorder="1" applyAlignment="1">
      <alignment wrapText="1"/>
    </xf>
    <xf numFmtId="0" fontId="23" fillId="2" borderId="1" xfId="0" applyFont="1" applyFill="1" applyBorder="1" applyAlignment="1">
      <alignment wrapText="1"/>
    </xf>
    <xf numFmtId="0" fontId="23" fillId="0" borderId="1" xfId="0" applyFont="1" applyFill="1" applyBorder="1" applyAlignment="1">
      <alignment wrapText="1"/>
    </xf>
    <xf numFmtId="167" fontId="23" fillId="0" borderId="1" xfId="12" applyNumberFormat="1" applyFont="1" applyFill="1" applyBorder="1" applyAlignment="1">
      <alignment wrapText="1"/>
    </xf>
    <xf numFmtId="166" fontId="23" fillId="0" borderId="1" xfId="12" applyNumberFormat="1" applyFont="1" applyFill="1" applyBorder="1" applyAlignment="1">
      <alignment wrapText="1"/>
    </xf>
    <xf numFmtId="0" fontId="23" fillId="0" borderId="0" xfId="0" applyFont="1" applyFill="1"/>
    <xf numFmtId="0" fontId="43" fillId="0" borderId="0" xfId="0" applyFont="1"/>
    <xf numFmtId="0" fontId="32" fillId="0" borderId="0" xfId="1" applyFont="1" applyAlignment="1">
      <alignment horizontal="left"/>
    </xf>
    <xf numFmtId="167" fontId="23" fillId="0" borderId="1" xfId="12" applyNumberFormat="1" applyFont="1" applyBorder="1"/>
    <xf numFmtId="0" fontId="23" fillId="2" borderId="1" xfId="0" applyFont="1" applyFill="1" applyBorder="1"/>
    <xf numFmtId="166" fontId="23" fillId="0" borderId="1" xfId="12" applyNumberFormat="1" applyFont="1" applyBorder="1"/>
    <xf numFmtId="165" fontId="23" fillId="0" borderId="1" xfId="0" applyNumberFormat="1" applyFont="1" applyBorder="1"/>
    <xf numFmtId="0" fontId="23" fillId="0" borderId="1" xfId="0" applyFont="1" applyBorder="1" applyAlignment="1">
      <alignment wrapText="1"/>
    </xf>
    <xf numFmtId="0" fontId="20" fillId="0" borderId="0" xfId="8" applyFont="1"/>
    <xf numFmtId="0" fontId="45" fillId="0" borderId="0" xfId="9" applyFont="1" applyAlignment="1">
      <alignment horizontal="left"/>
    </xf>
    <xf numFmtId="0" fontId="46" fillId="0" borderId="0" xfId="9" applyFont="1" applyAlignment="1">
      <alignment horizontal="left"/>
    </xf>
    <xf numFmtId="0" fontId="1" fillId="0" borderId="0" xfId="8" applyFont="1"/>
    <xf numFmtId="0" fontId="47" fillId="0" borderId="0" xfId="9" applyFont="1" applyAlignment="1">
      <alignment horizontal="left"/>
    </xf>
    <xf numFmtId="0" fontId="48" fillId="5" borderId="6" xfId="0" applyFont="1" applyFill="1" applyBorder="1" applyAlignment="1">
      <alignment horizontal="center" vertical="center" wrapText="1"/>
    </xf>
    <xf numFmtId="0" fontId="18" fillId="5" borderId="10" xfId="8" applyFont="1" applyFill="1" applyBorder="1" applyAlignment="1">
      <alignment horizontal="center" vertical="center" wrapText="1"/>
    </xf>
    <xf numFmtId="0" fontId="18" fillId="5" borderId="11" xfId="8" applyFont="1" applyFill="1" applyBorder="1" applyAlignment="1">
      <alignment horizontal="center" vertical="center" wrapText="1"/>
    </xf>
    <xf numFmtId="0" fontId="18" fillId="5" borderId="12" xfId="8" applyFont="1" applyFill="1" applyBorder="1" applyAlignment="1">
      <alignment horizontal="center" vertical="center" wrapText="1"/>
    </xf>
    <xf numFmtId="0" fontId="18" fillId="5" borderId="13" xfId="8" applyFont="1" applyFill="1" applyBorder="1" applyAlignment="1">
      <alignment horizontal="center" vertical="center" wrapText="1"/>
    </xf>
    <xf numFmtId="0" fontId="50" fillId="5" borderId="14" xfId="8" applyFont="1" applyFill="1" applyBorder="1" applyAlignment="1">
      <alignment horizontal="center" vertical="center" wrapText="1"/>
    </xf>
    <xf numFmtId="0" fontId="17" fillId="5" borderId="15" xfId="8" applyFont="1" applyFill="1" applyBorder="1" applyAlignment="1">
      <alignment horizontal="center" vertical="center" wrapText="1"/>
    </xf>
    <xf numFmtId="0" fontId="51" fillId="5" borderId="16" xfId="8" applyFont="1" applyFill="1" applyBorder="1" applyAlignment="1">
      <alignment horizontal="center"/>
    </xf>
    <xf numFmtId="0" fontId="51" fillId="5" borderId="17" xfId="8" applyFont="1" applyFill="1" applyBorder="1" applyAlignment="1">
      <alignment horizontal="center" vertical="center" wrapText="1"/>
    </xf>
    <xf numFmtId="0" fontId="51" fillId="5" borderId="18" xfId="8" applyFont="1" applyFill="1" applyBorder="1" applyAlignment="1">
      <alignment horizontal="center" vertical="center" wrapText="1"/>
    </xf>
    <xf numFmtId="0" fontId="20" fillId="0" borderId="19" xfId="8" applyFont="1" applyBorder="1" applyAlignment="1">
      <alignment horizontal="left" vertical="top" wrapText="1"/>
    </xf>
    <xf numFmtId="0" fontId="20" fillId="0" borderId="20" xfId="8" quotePrefix="1" applyFont="1" applyBorder="1" applyAlignment="1">
      <alignment horizontal="left" vertical="top" wrapText="1"/>
    </xf>
    <xf numFmtId="43" fontId="20" fillId="0" borderId="20" xfId="10" applyFont="1" applyBorder="1" applyAlignment="1">
      <alignment horizontal="right" vertical="top" wrapText="1"/>
    </xf>
    <xf numFmtId="43" fontId="20" fillId="0" borderId="21" xfId="10" applyFont="1" applyBorder="1" applyAlignment="1">
      <alignment horizontal="right" vertical="top" wrapText="1"/>
    </xf>
    <xf numFmtId="0" fontId="20" fillId="0" borderId="20" xfId="8" applyFont="1" applyBorder="1" applyAlignment="1">
      <alignment horizontal="left" vertical="top" wrapText="1"/>
    </xf>
    <xf numFmtId="168" fontId="1" fillId="0" borderId="0" xfId="8" applyNumberFormat="1" applyFont="1"/>
    <xf numFmtId="0" fontId="48" fillId="0" borderId="0" xfId="0" applyFont="1" applyAlignment="1">
      <alignment horizontal="left" vertical="top"/>
    </xf>
    <xf numFmtId="0" fontId="49" fillId="0" borderId="0" xfId="8" applyFont="1" applyAlignment="1">
      <alignment horizontal="left" vertical="top"/>
    </xf>
    <xf numFmtId="0" fontId="53" fillId="0" borderId="0" xfId="0" applyFont="1" applyAlignment="1">
      <alignment horizontal="left" vertical="top"/>
    </xf>
    <xf numFmtId="0" fontId="49" fillId="0" borderId="0" xfId="0" applyFont="1" applyAlignment="1">
      <alignment horizontal="left" vertical="top"/>
    </xf>
    <xf numFmtId="164" fontId="52" fillId="0" borderId="0" xfId="11" applyNumberFormat="1" applyFont="1" applyBorder="1" applyAlignment="1">
      <alignment horizontal="left" vertical="top"/>
    </xf>
    <xf numFmtId="0" fontId="56" fillId="5" borderId="1" xfId="8" applyFont="1" applyFill="1" applyBorder="1" applyAlignment="1">
      <alignment horizontal="center" vertical="center" wrapText="1"/>
    </xf>
    <xf numFmtId="0" fontId="24" fillId="5" borderId="1" xfId="8" applyFont="1" applyFill="1" applyBorder="1" applyAlignment="1">
      <alignment horizontal="center" vertical="center" wrapText="1"/>
    </xf>
    <xf numFmtId="0" fontId="23" fillId="0" borderId="1" xfId="0" applyFont="1" applyBorder="1" applyAlignment="1">
      <alignment vertical="top" wrapText="1"/>
    </xf>
    <xf numFmtId="0" fontId="58" fillId="6" borderId="0" xfId="3" applyFont="1" applyFill="1" applyAlignment="1">
      <alignment horizontal="left"/>
    </xf>
    <xf numFmtId="0" fontId="23" fillId="2" borderId="1" xfId="0" applyFont="1" applyFill="1" applyBorder="1" applyAlignment="1"/>
    <xf numFmtId="0" fontId="23" fillId="0" borderId="1" xfId="0" applyFont="1" applyBorder="1" applyAlignment="1"/>
  </cellXfs>
  <cellStyles count="15">
    <cellStyle name="5x indented GHG Textfiels" xfId="5" xr:uid="{49A5F9F8-E475-4015-A902-781494C0C092}"/>
    <cellStyle name="Comma" xfId="12" builtinId="3"/>
    <cellStyle name="Comma 2" xfId="10" xr:uid="{81E288B7-E4CA-47BD-8C6E-FEE7101B9AB9}"/>
    <cellStyle name="DocBox_EmptyRow" xfId="7" xr:uid="{A5D45E28-7911-4379-9E03-E8CEE0A88CFF}"/>
    <cellStyle name="Headline" xfId="1" xr:uid="{A6DE47A1-E6E1-4EFC-8423-B4A34A9CF427}"/>
    <cellStyle name="Hyperlink" xfId="3" xr:uid="{175A5A00-D191-4794-8E03-6277D9C69293}"/>
    <cellStyle name="Hyperlink 2" xfId="9" xr:uid="{057F4DEE-FF71-48D0-832E-94D03D85D891}"/>
    <cellStyle name="Normal" xfId="0" builtinId="0"/>
    <cellStyle name="Normal 2" xfId="2" xr:uid="{9A5E9BBB-66DC-4749-A10A-AFD96BC9E4DB}"/>
    <cellStyle name="Normal 2 2" xfId="14" xr:uid="{ADF72DB4-1A00-4C3E-BF52-73980A56CEFA}"/>
    <cellStyle name="Normal 3" xfId="8" xr:uid="{603EC197-5B2E-4030-81C4-1C4A9B52731D}"/>
    <cellStyle name="Normal 4" xfId="13" xr:uid="{18660C51-478E-4196-87C3-BB1B7445502C}"/>
    <cellStyle name="Normal GHG Textfiels Bold" xfId="6" xr:uid="{AF4BB828-785F-4950-B2A3-CFE0B0847D4B}"/>
    <cellStyle name="Обычный_CRF2002 (1)" xfId="4" xr:uid="{CFBD0F59-5459-4641-876D-D68256F39388}"/>
    <cellStyle name="Обычный_CRF2002 (1) 2" xfId="11" xr:uid="{08FED6E4-797F-46A7-AA56-A03801F428B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
  <sheetViews>
    <sheetView workbookViewId="0">
      <selection activeCell="B11" sqref="B11"/>
    </sheetView>
  </sheetViews>
  <sheetFormatPr defaultRowHeight="15.95"/>
  <cols>
    <col min="1" max="1" width="16.625" customWidth="1"/>
    <col min="2" max="2" width="30.125" customWidth="1"/>
    <col min="3" max="3" width="25.625" customWidth="1"/>
    <col min="4" max="4" width="14" customWidth="1"/>
    <col min="5" max="5" width="15.125" customWidth="1"/>
    <col min="6" max="6" width="30" customWidth="1"/>
    <col min="7" max="7" width="32.375" customWidth="1"/>
  </cols>
  <sheetData>
    <row r="2" spans="1:7">
      <c r="A2" s="2" t="s">
        <v>0</v>
      </c>
    </row>
    <row r="4" spans="1:7" ht="31.7">
      <c r="A4" s="3" t="s">
        <v>1</v>
      </c>
      <c r="B4" s="3" t="s">
        <v>2</v>
      </c>
      <c r="C4" s="3" t="s">
        <v>3</v>
      </c>
      <c r="D4" s="3" t="s">
        <v>4</v>
      </c>
      <c r="E4" s="3" t="s">
        <v>5</v>
      </c>
      <c r="F4" s="3" t="s">
        <v>6</v>
      </c>
      <c r="G4" s="3" t="s">
        <v>7</v>
      </c>
    </row>
    <row r="5" spans="1:7" ht="111">
      <c r="A5" s="1" t="s">
        <v>8</v>
      </c>
      <c r="B5" s="1" t="s">
        <v>9</v>
      </c>
      <c r="C5" s="1" t="s">
        <v>10</v>
      </c>
      <c r="D5" s="1" t="s">
        <v>11</v>
      </c>
      <c r="E5" s="1">
        <v>1990</v>
      </c>
      <c r="F5" s="1" t="s">
        <v>12</v>
      </c>
      <c r="G5" s="1" t="s">
        <v>13</v>
      </c>
    </row>
  </sheetData>
  <pageMargins left="0.7" right="0.7" top="0.75" bottom="0.75" header="0.3" footer="0.3"/>
  <ignoredErrors>
    <ignoredError sqref="A4:G4 D5:E5 G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6"/>
  <sheetViews>
    <sheetView workbookViewId="0">
      <selection activeCell="C14" sqref="C14"/>
    </sheetView>
  </sheetViews>
  <sheetFormatPr defaultRowHeight="15.75"/>
  <cols>
    <col min="1" max="1" width="49.5" style="83" customWidth="1"/>
    <col min="2" max="2" width="17.375" style="83" customWidth="1"/>
    <col min="3" max="3" width="19.875" style="83" customWidth="1"/>
    <col min="4" max="4" width="15.375" style="83" customWidth="1"/>
    <col min="5" max="5" width="17.375" style="83" customWidth="1"/>
    <col min="6" max="16384" width="9" style="83"/>
  </cols>
  <sheetData>
    <row r="2" spans="1:5" ht="14.85" customHeight="1">
      <c r="A2" s="119" t="s">
        <v>274</v>
      </c>
    </row>
    <row r="4" spans="1:5" ht="96.75">
      <c r="A4" s="112" t="s">
        <v>275</v>
      </c>
      <c r="B4" s="112" t="s">
        <v>276</v>
      </c>
      <c r="C4" s="113" t="s">
        <v>277</v>
      </c>
      <c r="D4" s="112" t="s">
        <v>275</v>
      </c>
      <c r="E4" s="112"/>
    </row>
    <row r="5" spans="1:5">
      <c r="A5" s="112"/>
      <c r="B5" s="112"/>
      <c r="C5" s="113">
        <v>2022</v>
      </c>
      <c r="D5" s="113">
        <v>2025</v>
      </c>
      <c r="E5" s="113">
        <v>2030</v>
      </c>
    </row>
    <row r="6" spans="1:5" ht="32.25">
      <c r="A6" s="124" t="s">
        <v>278</v>
      </c>
      <c r="B6" s="124" t="s">
        <v>279</v>
      </c>
      <c r="C6" s="122">
        <v>12932.2</v>
      </c>
      <c r="D6" s="122">
        <v>13687.4</v>
      </c>
      <c r="E6" s="122">
        <v>15069.9</v>
      </c>
    </row>
  </sheetData>
  <mergeCells count="3">
    <mergeCell ref="A4:A5"/>
    <mergeCell ref="B4:B5"/>
    <mergeCell ref="D4:E4"/>
  </mergeCells>
  <pageMargins left="0.7" right="0.7" top="0.75" bottom="0.75" header="0.3" footer="0.3"/>
  <ignoredErrors>
    <ignoredError sqref="A4:E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45C6-6863-40DC-81AC-79779E8CE696}">
  <dimension ref="B1:F20"/>
  <sheetViews>
    <sheetView workbookViewId="0">
      <selection activeCell="C13" sqref="C13"/>
    </sheetView>
  </sheetViews>
  <sheetFormatPr defaultColWidth="8" defaultRowHeight="14.85" customHeight="1"/>
  <cols>
    <col min="1" max="1" width="3" style="128" customWidth="1"/>
    <col min="2" max="2" width="28.125" style="128" customWidth="1"/>
    <col min="3" max="4" width="18.625" style="128" customWidth="1"/>
    <col min="5" max="7" width="35.5" style="128" customWidth="1"/>
    <col min="8" max="16384" width="8" style="128"/>
  </cols>
  <sheetData>
    <row r="1" spans="2:6" s="125" customFormat="1" ht="15" customHeight="1">
      <c r="B1" s="82"/>
      <c r="C1" s="82"/>
      <c r="D1" s="82"/>
      <c r="E1" s="82"/>
    </row>
    <row r="2" spans="2:6" s="125" customFormat="1" ht="18" customHeight="1">
      <c r="B2" s="119" t="s">
        <v>280</v>
      </c>
      <c r="C2" s="82"/>
      <c r="D2" s="82"/>
      <c r="E2" s="82"/>
    </row>
    <row r="3" spans="2:6" s="125" customFormat="1" ht="15" customHeight="1">
      <c r="B3" s="82"/>
      <c r="C3" s="82"/>
      <c r="D3" s="82"/>
      <c r="E3" s="82"/>
    </row>
    <row r="4" spans="2:6" s="125" customFormat="1" ht="13.35" customHeight="1">
      <c r="B4" s="126" t="s">
        <v>281</v>
      </c>
      <c r="C4" s="127"/>
      <c r="D4" s="127"/>
      <c r="E4" s="126"/>
    </row>
    <row r="5" spans="2:6" ht="15">
      <c r="D5" s="127"/>
      <c r="E5" s="129"/>
    </row>
    <row r="6" spans="2:6" ht="57.6" customHeight="1">
      <c r="B6" s="130" t="s">
        <v>282</v>
      </c>
      <c r="C6" s="131" t="s">
        <v>276</v>
      </c>
      <c r="D6" s="132" t="s">
        <v>277</v>
      </c>
      <c r="E6" s="133" t="s">
        <v>283</v>
      </c>
      <c r="F6" s="134" t="s">
        <v>248</v>
      </c>
    </row>
    <row r="7" spans="2:6" ht="15">
      <c r="B7" s="135"/>
      <c r="C7" s="136"/>
      <c r="D7" s="137" t="s">
        <v>115</v>
      </c>
      <c r="E7" s="138" t="s">
        <v>284</v>
      </c>
      <c r="F7" s="139" t="s">
        <v>285</v>
      </c>
    </row>
    <row r="8" spans="2:6" ht="14.25">
      <c r="B8" s="140" t="s">
        <v>286</v>
      </c>
      <c r="C8" s="141" t="s">
        <v>287</v>
      </c>
      <c r="D8" s="142">
        <f>2961/1000</f>
        <v>2.9609999999999999</v>
      </c>
      <c r="E8" s="142">
        <f>3127/1000</f>
        <v>3.1269999999999998</v>
      </c>
      <c r="F8" s="143">
        <f>3502/1000</f>
        <v>3.5019999999999998</v>
      </c>
    </row>
    <row r="9" spans="2:6" ht="14.25">
      <c r="B9" s="140" t="s">
        <v>288</v>
      </c>
      <c r="C9" s="144" t="s">
        <v>289</v>
      </c>
      <c r="D9" s="142">
        <v>4537.8599999999997</v>
      </c>
      <c r="E9" s="142">
        <v>5441.84</v>
      </c>
      <c r="F9" s="142">
        <v>6781.52</v>
      </c>
    </row>
    <row r="10" spans="2:6" ht="15" customHeight="1">
      <c r="D10" s="145"/>
    </row>
    <row r="11" spans="2:6" s="125" customFormat="1" ht="15" customHeight="1">
      <c r="B11" s="146" t="s">
        <v>290</v>
      </c>
      <c r="C11" s="146"/>
      <c r="D11" s="147"/>
      <c r="E11" s="147"/>
      <c r="F11" s="147"/>
    </row>
    <row r="12" spans="2:6" s="125" customFormat="1" ht="15" customHeight="1">
      <c r="B12" s="148" t="s">
        <v>291</v>
      </c>
      <c r="C12" s="148"/>
    </row>
    <row r="13" spans="2:6" s="125" customFormat="1" ht="15" customHeight="1">
      <c r="B13" s="149" t="s">
        <v>292</v>
      </c>
      <c r="C13" s="149"/>
    </row>
    <row r="14" spans="2:6" s="125" customFormat="1" ht="15" customHeight="1">
      <c r="B14" s="149" t="s">
        <v>293</v>
      </c>
      <c r="C14" s="149"/>
      <c r="D14" s="150"/>
      <c r="E14" s="150"/>
      <c r="F14" s="150"/>
    </row>
    <row r="15" spans="2:6" s="125" customFormat="1" ht="20.45" customHeight="1">
      <c r="B15" s="149" t="s">
        <v>294</v>
      </c>
      <c r="C15" s="149"/>
    </row>
    <row r="16" spans="2:6" s="125" customFormat="1" ht="15" customHeight="1"/>
    <row r="17" s="125" customFormat="1" ht="15" customHeight="1"/>
    <row r="18" s="125" customFormat="1" ht="15" customHeight="1"/>
    <row r="19" s="125" customFormat="1" ht="15" customHeight="1"/>
    <row r="20" s="125" customFormat="1" ht="15" customHeight="1"/>
  </sheetData>
  <hyperlinks>
    <hyperlink ref="B4" location="'Index sheet'!A1" display="Back to index" xr:uid="{95BF5A8B-0060-435B-85D4-9F78830AF6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D7F3-BD2B-4DD9-9E04-E8C3408BABF0}">
  <dimension ref="B1:K32"/>
  <sheetViews>
    <sheetView tabSelected="1" zoomScale="117" zoomScaleNormal="117" workbookViewId="0">
      <selection activeCell="B2" sqref="B2:B4"/>
    </sheetView>
  </sheetViews>
  <sheetFormatPr defaultColWidth="8.125" defaultRowHeight="14.45" customHeight="1"/>
  <cols>
    <col min="1" max="1" width="2.875" style="12" customWidth="1"/>
    <col min="2" max="2" width="26.375" style="12" customWidth="1"/>
    <col min="3" max="3" width="31.5" style="12" customWidth="1"/>
    <col min="4" max="4" width="39.625" style="12" customWidth="1"/>
    <col min="5" max="5" width="34.875" style="12" customWidth="1"/>
    <col min="6" max="6" width="41.125" style="12" customWidth="1"/>
    <col min="7" max="16384" width="8.125" style="12"/>
  </cols>
  <sheetData>
    <row r="1" spans="2:11" s="4" customFormat="1" ht="15" customHeight="1">
      <c r="B1" s="7"/>
      <c r="C1" s="7"/>
      <c r="D1" s="7"/>
      <c r="E1" s="7"/>
      <c r="F1" s="7"/>
      <c r="G1" s="7"/>
      <c r="H1" s="7"/>
      <c r="I1" s="7"/>
      <c r="J1" s="7"/>
      <c r="K1" s="7"/>
    </row>
    <row r="2" spans="2:11" s="4" customFormat="1" ht="18" customHeight="1">
      <c r="B2" s="93" t="s">
        <v>295</v>
      </c>
      <c r="C2" s="8"/>
      <c r="D2" s="8"/>
      <c r="E2" s="8"/>
      <c r="F2" s="9"/>
      <c r="G2" s="9"/>
      <c r="H2" s="9"/>
      <c r="I2" s="9"/>
      <c r="J2" s="9"/>
      <c r="K2" s="9"/>
    </row>
    <row r="3" spans="2:11" s="4" customFormat="1" ht="15" customHeight="1">
      <c r="B3" s="82"/>
      <c r="C3" s="7"/>
      <c r="D3" s="7"/>
      <c r="E3" s="7"/>
      <c r="F3" s="7"/>
      <c r="G3" s="7"/>
      <c r="H3" s="7"/>
      <c r="I3" s="7"/>
      <c r="J3" s="7"/>
      <c r="K3" s="7"/>
    </row>
    <row r="4" spans="2:11" s="4" customFormat="1" ht="12.95" customHeight="1">
      <c r="B4" s="154" t="s">
        <v>281</v>
      </c>
      <c r="C4" s="11"/>
      <c r="D4" s="10"/>
      <c r="E4" s="10"/>
      <c r="F4" s="10"/>
      <c r="G4" s="10"/>
      <c r="H4" s="10"/>
      <c r="I4" s="10"/>
      <c r="J4" s="10"/>
      <c r="K4" s="10"/>
    </row>
    <row r="5" spans="2:11" ht="15" customHeight="1"/>
    <row r="6" spans="2:11" ht="25.5" customHeight="1">
      <c r="B6" s="151" t="s">
        <v>296</v>
      </c>
      <c r="C6" s="151" t="s">
        <v>297</v>
      </c>
      <c r="D6" s="152" t="s">
        <v>298</v>
      </c>
      <c r="E6" s="152" t="s">
        <v>299</v>
      </c>
      <c r="F6" s="152" t="s">
        <v>300</v>
      </c>
    </row>
    <row r="7" spans="2:11" ht="145.69999999999999" customHeight="1">
      <c r="B7" s="153" t="s">
        <v>301</v>
      </c>
      <c r="C7" s="153" t="s">
        <v>302</v>
      </c>
      <c r="D7" s="153" t="s">
        <v>303</v>
      </c>
      <c r="E7" s="153" t="s">
        <v>304</v>
      </c>
      <c r="F7" s="153" t="s">
        <v>305</v>
      </c>
    </row>
    <row r="8" spans="2:11" ht="156" customHeight="1">
      <c r="B8" s="153" t="s">
        <v>306</v>
      </c>
      <c r="C8" s="153" t="s">
        <v>307</v>
      </c>
      <c r="D8" s="153" t="s">
        <v>308</v>
      </c>
      <c r="E8" s="153" t="s">
        <v>309</v>
      </c>
      <c r="F8" s="153" t="s">
        <v>310</v>
      </c>
    </row>
    <row r="9" spans="2:11" ht="120.95" customHeight="1">
      <c r="B9" s="153" t="s">
        <v>311</v>
      </c>
      <c r="C9" s="153" t="s">
        <v>312</v>
      </c>
      <c r="D9" s="153" t="s">
        <v>313</v>
      </c>
      <c r="E9" s="153" t="s">
        <v>314</v>
      </c>
      <c r="F9" s="153" t="s">
        <v>315</v>
      </c>
    </row>
    <row r="10" spans="2:11" ht="115.35" customHeight="1">
      <c r="B10" s="153" t="s">
        <v>316</v>
      </c>
      <c r="C10" s="153" t="s">
        <v>217</v>
      </c>
      <c r="D10" s="153" t="s">
        <v>317</v>
      </c>
      <c r="E10" s="153" t="s">
        <v>318</v>
      </c>
      <c r="F10" s="153" t="s">
        <v>319</v>
      </c>
    </row>
    <row r="11" spans="2:11" ht="117.95" customHeight="1">
      <c r="B11" s="153" t="s">
        <v>320</v>
      </c>
      <c r="C11" s="153" t="s">
        <v>209</v>
      </c>
      <c r="D11" s="153" t="s">
        <v>321</v>
      </c>
      <c r="E11" s="153" t="s">
        <v>322</v>
      </c>
      <c r="F11" s="153" t="s">
        <v>323</v>
      </c>
    </row>
    <row r="12" spans="2:11" ht="121.5" customHeight="1">
      <c r="B12" s="153" t="s">
        <v>324</v>
      </c>
      <c r="C12" s="153" t="s">
        <v>184</v>
      </c>
      <c r="D12" s="153" t="s">
        <v>325</v>
      </c>
      <c r="E12" s="153" t="s">
        <v>326</v>
      </c>
      <c r="F12" s="153" t="s">
        <v>327</v>
      </c>
    </row>
    <row r="13" spans="2:11" ht="111.6" customHeight="1">
      <c r="B13" s="153" t="s">
        <v>328</v>
      </c>
      <c r="C13" s="153" t="s">
        <v>214</v>
      </c>
      <c r="D13" s="153" t="s">
        <v>329</v>
      </c>
      <c r="E13" s="153" t="s">
        <v>330</v>
      </c>
      <c r="F13" s="153" t="s">
        <v>331</v>
      </c>
    </row>
    <row r="14" spans="2:11" ht="138.6" customHeight="1">
      <c r="B14" s="153" t="s">
        <v>332</v>
      </c>
      <c r="C14" s="153" t="s">
        <v>333</v>
      </c>
      <c r="D14" s="153" t="s">
        <v>334</v>
      </c>
      <c r="E14" s="153" t="s">
        <v>335</v>
      </c>
      <c r="F14" s="153" t="s">
        <v>336</v>
      </c>
    </row>
    <row r="15" spans="2:11" ht="155.1" customHeight="1">
      <c r="B15" s="153" t="s">
        <v>337</v>
      </c>
      <c r="C15" s="153" t="s">
        <v>177</v>
      </c>
      <c r="D15" s="153" t="s">
        <v>338</v>
      </c>
      <c r="E15" s="153" t="s">
        <v>339</v>
      </c>
      <c r="F15" s="153" t="s">
        <v>340</v>
      </c>
    </row>
    <row r="16" spans="2:11" ht="113.45" customHeight="1">
      <c r="B16" s="153" t="s">
        <v>341</v>
      </c>
      <c r="C16" s="153" t="s">
        <v>160</v>
      </c>
      <c r="D16" s="153" t="s">
        <v>342</v>
      </c>
      <c r="E16" s="153" t="s">
        <v>343</v>
      </c>
      <c r="F16" s="153" t="s">
        <v>344</v>
      </c>
    </row>
    <row r="17" spans="2:5" ht="15" customHeight="1">
      <c r="D17" s="13"/>
    </row>
    <row r="18" spans="2:5" s="4" customFormat="1" ht="15" customHeight="1">
      <c r="B18" s="5"/>
      <c r="C18" s="5"/>
      <c r="D18" s="13"/>
      <c r="E18" s="5"/>
    </row>
    <row r="19" spans="2:5" s="4" customFormat="1" ht="15" customHeight="1">
      <c r="B19" s="5"/>
      <c r="C19" s="5"/>
      <c r="D19" s="5"/>
      <c r="E19" s="5"/>
    </row>
    <row r="20" spans="2:5" s="4" customFormat="1" ht="15" customHeight="1">
      <c r="B20" s="5"/>
      <c r="C20" s="5"/>
      <c r="D20" s="5"/>
      <c r="E20" s="5"/>
    </row>
    <row r="21" spans="2:5" s="4" customFormat="1" ht="15" customHeight="1">
      <c r="B21" s="5"/>
      <c r="C21" s="5"/>
      <c r="D21" s="5"/>
      <c r="E21" s="5"/>
    </row>
    <row r="22" spans="2:5" s="4" customFormat="1" ht="15" customHeight="1">
      <c r="B22" s="5"/>
      <c r="C22" s="5"/>
      <c r="D22" s="5"/>
      <c r="E22" s="5"/>
    </row>
    <row r="23" spans="2:5" s="4" customFormat="1" ht="15" customHeight="1">
      <c r="B23" s="5"/>
      <c r="C23" s="5"/>
      <c r="D23" s="5"/>
      <c r="E23" s="5"/>
    </row>
    <row r="24" spans="2:5" s="4" customFormat="1" ht="15" customHeight="1">
      <c r="B24" s="5"/>
      <c r="C24" s="5"/>
      <c r="D24" s="5"/>
      <c r="E24" s="5"/>
    </row>
    <row r="25" spans="2:5" s="4" customFormat="1" ht="15" customHeight="1">
      <c r="B25" s="5"/>
      <c r="C25" s="5"/>
      <c r="D25" s="5"/>
      <c r="E25" s="5"/>
    </row>
    <row r="26" spans="2:5" s="4" customFormat="1" ht="11.45" customHeight="1">
      <c r="B26" s="6"/>
    </row>
    <row r="27" spans="2:5" s="4" customFormat="1" ht="15" customHeight="1"/>
    <row r="28" spans="2:5" s="4" customFormat="1" ht="15" customHeight="1"/>
    <row r="29" spans="2:5" s="4" customFormat="1" ht="15" customHeight="1"/>
    <row r="30" spans="2:5" s="4" customFormat="1" ht="15" customHeight="1"/>
    <row r="31" spans="2:5" s="4" customFormat="1" ht="15" customHeight="1"/>
    <row r="32" spans="2:5" s="4" customFormat="1" ht="15" customHeight="1"/>
  </sheetData>
  <hyperlinks>
    <hyperlink ref="B4" location="'Index sheet'!A1" display="Back to index" xr:uid="{F4E541D1-8956-4868-A353-48102F7A1720}"/>
  </hyperlinks>
  <pageMargins left="0.7" right="0.7" top="0.75" bottom="0.75" header="0.3" footer="0.3"/>
  <pageSetup orientation="portrait" horizontalDpi="4294967293" verticalDpi="42949672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9"/>
  <sheetViews>
    <sheetView workbookViewId="0">
      <selection activeCell="A16" sqref="A16"/>
    </sheetView>
  </sheetViews>
  <sheetFormatPr defaultRowHeight="15.75"/>
  <cols>
    <col min="1" max="1" width="75.625" style="83" customWidth="1"/>
    <col min="2" max="2" width="83.5" style="83" customWidth="1"/>
    <col min="3" max="16384" width="9" style="83"/>
  </cols>
  <sheetData>
    <row r="2" spans="1:2">
      <c r="A2" s="82" t="s">
        <v>14</v>
      </c>
    </row>
    <row r="4" spans="1:2" ht="16.5">
      <c r="A4" s="84"/>
      <c r="B4" s="84" t="s">
        <v>15</v>
      </c>
    </row>
    <row r="5" spans="1:2" ht="16.5">
      <c r="A5" s="84" t="s">
        <v>16</v>
      </c>
      <c r="B5" s="84"/>
    </row>
    <row r="6" spans="1:2" ht="32.25">
      <c r="A6" s="85" t="s">
        <v>8</v>
      </c>
      <c r="B6" s="85" t="s">
        <v>17</v>
      </c>
    </row>
    <row r="7" spans="1:2" ht="16.5">
      <c r="A7" s="84" t="s">
        <v>18</v>
      </c>
      <c r="B7" s="84" t="s">
        <v>11</v>
      </c>
    </row>
    <row r="8" spans="1:2" ht="32.25">
      <c r="A8" s="84" t="s">
        <v>19</v>
      </c>
      <c r="B8" s="84" t="s">
        <v>11</v>
      </c>
    </row>
    <row r="9" spans="1:2" ht="16.5">
      <c r="A9" s="84" t="s">
        <v>20</v>
      </c>
      <c r="B9" s="84" t="s">
        <v>11</v>
      </c>
    </row>
  </sheetData>
  <pageMargins left="0.7" right="0.7" top="0.75" bottom="0.75" header="0.3" footer="0.3"/>
  <ignoredErrors>
    <ignoredError sqref="A4:B5 A7:B9 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50"/>
  <sheetViews>
    <sheetView topLeftCell="A50" zoomScale="84" workbookViewId="0">
      <selection activeCell="A6" sqref="A6"/>
    </sheetView>
  </sheetViews>
  <sheetFormatPr defaultColWidth="9" defaultRowHeight="15.95"/>
  <cols>
    <col min="1" max="1" width="65.375" style="14" customWidth="1"/>
    <col min="2" max="2" width="101.625" style="14" customWidth="1"/>
    <col min="3" max="16384" width="9" style="15"/>
  </cols>
  <sheetData>
    <row r="2" spans="1:3" ht="15.75">
      <c r="A2" s="86" t="s">
        <v>21</v>
      </c>
      <c r="B2" s="87"/>
      <c r="C2" s="88"/>
    </row>
    <row r="3" spans="1:3" ht="15.75">
      <c r="A3" s="87"/>
      <c r="B3" s="87"/>
      <c r="C3" s="88"/>
    </row>
    <row r="4" spans="1:3" ht="16.5">
      <c r="A4" s="89" t="s">
        <v>22</v>
      </c>
      <c r="B4" s="89" t="s">
        <v>23</v>
      </c>
      <c r="C4" s="88"/>
    </row>
    <row r="5" spans="1:3" ht="16.5">
      <c r="A5" s="89" t="s">
        <v>24</v>
      </c>
      <c r="B5" s="89"/>
      <c r="C5" s="88"/>
    </row>
    <row r="6" spans="1:3" ht="64.5">
      <c r="A6" s="90" t="s">
        <v>25</v>
      </c>
      <c r="B6" s="90" t="s">
        <v>26</v>
      </c>
      <c r="C6" s="88"/>
    </row>
    <row r="7" spans="1:3" ht="48.75">
      <c r="A7" s="90" t="s">
        <v>27</v>
      </c>
      <c r="B7" s="90" t="s">
        <v>28</v>
      </c>
      <c r="C7" s="88"/>
    </row>
    <row r="8" spans="1:3" ht="32.25">
      <c r="A8" s="89" t="s">
        <v>29</v>
      </c>
      <c r="B8" s="89"/>
      <c r="C8" s="88"/>
    </row>
    <row r="9" spans="1:3" ht="64.5">
      <c r="A9" s="90" t="s">
        <v>30</v>
      </c>
      <c r="B9" s="90" t="s">
        <v>31</v>
      </c>
      <c r="C9" s="88"/>
    </row>
    <row r="10" spans="1:3" ht="32.25">
      <c r="A10" s="90" t="s">
        <v>32</v>
      </c>
      <c r="B10" s="90" t="s">
        <v>33</v>
      </c>
      <c r="C10" s="88"/>
    </row>
    <row r="11" spans="1:3" ht="64.5">
      <c r="A11" s="90" t="s">
        <v>34</v>
      </c>
      <c r="B11" s="90" t="s">
        <v>35</v>
      </c>
      <c r="C11" s="88"/>
    </row>
    <row r="12" spans="1:3" ht="81">
      <c r="A12" s="90" t="s">
        <v>36</v>
      </c>
      <c r="B12" s="90" t="s">
        <v>37</v>
      </c>
      <c r="C12" s="88"/>
    </row>
    <row r="13" spans="1:3" ht="16.5">
      <c r="A13" s="89" t="s">
        <v>38</v>
      </c>
      <c r="B13" s="89"/>
      <c r="C13" s="88"/>
    </row>
    <row r="14" spans="1:3" ht="64.5">
      <c r="A14" s="89" t="s">
        <v>39</v>
      </c>
      <c r="B14" s="89"/>
      <c r="C14" s="88"/>
    </row>
    <row r="15" spans="1:3" ht="48.75">
      <c r="A15" s="90" t="s">
        <v>40</v>
      </c>
      <c r="B15" s="90" t="s">
        <v>41</v>
      </c>
      <c r="C15" s="88"/>
    </row>
    <row r="16" spans="1:3" ht="96.75">
      <c r="A16" s="90" t="s">
        <v>42</v>
      </c>
      <c r="B16" s="90" t="s">
        <v>43</v>
      </c>
      <c r="C16" s="88"/>
    </row>
    <row r="17" spans="1:3" ht="32.25">
      <c r="A17" s="90" t="s">
        <v>44</v>
      </c>
      <c r="B17" s="90" t="s">
        <v>45</v>
      </c>
      <c r="C17" s="88"/>
    </row>
    <row r="18" spans="1:3" ht="81">
      <c r="A18" s="90" t="s">
        <v>46</v>
      </c>
      <c r="B18" s="90" t="s">
        <v>47</v>
      </c>
      <c r="C18" s="88"/>
    </row>
    <row r="19" spans="1:3" ht="32.25">
      <c r="A19" s="90" t="s">
        <v>48</v>
      </c>
      <c r="B19" s="90" t="s">
        <v>49</v>
      </c>
      <c r="C19" s="88"/>
    </row>
    <row r="20" spans="1:3" ht="32.25">
      <c r="A20" s="90" t="s">
        <v>50</v>
      </c>
      <c r="B20" s="90" t="s">
        <v>51</v>
      </c>
      <c r="C20" s="88"/>
    </row>
    <row r="21" spans="1:3" ht="16.5">
      <c r="A21" s="90" t="s">
        <v>52</v>
      </c>
      <c r="B21" s="90" t="s">
        <v>53</v>
      </c>
      <c r="C21" s="88"/>
    </row>
    <row r="22" spans="1:3" ht="16.5">
      <c r="A22" s="90" t="s">
        <v>54</v>
      </c>
      <c r="B22" s="90" t="s">
        <v>55</v>
      </c>
      <c r="C22" s="88"/>
    </row>
    <row r="23" spans="1:3" ht="64.5">
      <c r="A23" s="90" t="s">
        <v>56</v>
      </c>
      <c r="B23" s="90" t="s">
        <v>57</v>
      </c>
      <c r="C23" s="88"/>
    </row>
    <row r="24" spans="1:3" ht="220.35" customHeight="1">
      <c r="A24" s="90" t="s">
        <v>58</v>
      </c>
      <c r="B24" s="90" t="s">
        <v>59</v>
      </c>
      <c r="C24" s="88"/>
    </row>
    <row r="25" spans="1:3" ht="64.5">
      <c r="A25" s="89" t="s">
        <v>60</v>
      </c>
      <c r="B25" s="89" t="s">
        <v>61</v>
      </c>
      <c r="C25" s="88"/>
    </row>
    <row r="26" spans="1:3" ht="96.75">
      <c r="A26" s="90" t="s">
        <v>62</v>
      </c>
      <c r="B26" s="90" t="s">
        <v>63</v>
      </c>
      <c r="C26" s="88"/>
    </row>
    <row r="27" spans="1:3" ht="64.5">
      <c r="A27" s="90" t="s">
        <v>64</v>
      </c>
      <c r="B27" s="90" t="s">
        <v>65</v>
      </c>
      <c r="C27" s="88"/>
    </row>
    <row r="28" spans="1:3" ht="64.5">
      <c r="A28" s="90" t="s">
        <v>66</v>
      </c>
      <c r="B28" s="90" t="s">
        <v>11</v>
      </c>
      <c r="C28" s="88"/>
    </row>
    <row r="29" spans="1:3" ht="64.5">
      <c r="A29" s="90" t="s">
        <v>67</v>
      </c>
      <c r="B29" s="90" t="s">
        <v>68</v>
      </c>
      <c r="C29" s="88"/>
    </row>
    <row r="30" spans="1:3" ht="32.25">
      <c r="A30" s="90" t="s">
        <v>69</v>
      </c>
      <c r="B30" s="90" t="s">
        <v>11</v>
      </c>
      <c r="C30" s="88"/>
    </row>
    <row r="31" spans="1:3" ht="64.5">
      <c r="A31" s="90" t="s">
        <v>70</v>
      </c>
      <c r="B31" s="90" t="s">
        <v>71</v>
      </c>
      <c r="C31" s="88"/>
    </row>
    <row r="32" spans="1:3" ht="32.25">
      <c r="A32" s="90" t="s">
        <v>72</v>
      </c>
      <c r="B32" s="90"/>
      <c r="C32" s="88"/>
    </row>
    <row r="33" spans="1:3" ht="48.75">
      <c r="A33" s="89" t="s">
        <v>73</v>
      </c>
      <c r="B33" s="89"/>
      <c r="C33" s="88"/>
    </row>
    <row r="34" spans="1:3" ht="64.5">
      <c r="A34" s="90" t="s">
        <v>74</v>
      </c>
      <c r="B34" s="90" t="s">
        <v>75</v>
      </c>
      <c r="C34" s="88"/>
    </row>
    <row r="35" spans="1:3" ht="96.75">
      <c r="A35" s="90" t="s">
        <v>76</v>
      </c>
      <c r="B35" s="90" t="s">
        <v>77</v>
      </c>
      <c r="C35" s="88"/>
    </row>
    <row r="36" spans="1:3" ht="48.75">
      <c r="A36" s="89" t="s">
        <v>78</v>
      </c>
      <c r="B36" s="89"/>
      <c r="C36" s="88"/>
    </row>
    <row r="37" spans="1:3" ht="81">
      <c r="A37" s="90" t="s">
        <v>79</v>
      </c>
      <c r="B37" s="90" t="s">
        <v>80</v>
      </c>
      <c r="C37" s="88"/>
    </row>
    <row r="38" spans="1:3" ht="32.25">
      <c r="A38" s="90" t="s">
        <v>81</v>
      </c>
      <c r="B38" s="90" t="s">
        <v>82</v>
      </c>
      <c r="C38" s="88"/>
    </row>
    <row r="39" spans="1:3" ht="96.75">
      <c r="A39" s="90" t="s">
        <v>83</v>
      </c>
      <c r="B39" s="90" t="s">
        <v>84</v>
      </c>
      <c r="C39" s="88"/>
    </row>
    <row r="40" spans="1:3" ht="48.75">
      <c r="A40" s="89" t="s">
        <v>85</v>
      </c>
      <c r="B40" s="89"/>
      <c r="C40" s="88"/>
    </row>
    <row r="41" spans="1:3" ht="48.75">
      <c r="A41" s="90" t="s">
        <v>86</v>
      </c>
      <c r="B41" s="90" t="s">
        <v>87</v>
      </c>
      <c r="C41" s="88" t="s">
        <v>88</v>
      </c>
    </row>
    <row r="42" spans="1:3" ht="48.75">
      <c r="A42" s="90" t="s">
        <v>89</v>
      </c>
      <c r="B42" s="90" t="s">
        <v>90</v>
      </c>
      <c r="C42" s="88"/>
    </row>
    <row r="43" spans="1:3" ht="32.25">
      <c r="A43" s="90" t="s">
        <v>91</v>
      </c>
      <c r="B43" s="90" t="s">
        <v>92</v>
      </c>
      <c r="C43" s="88" t="s">
        <v>93</v>
      </c>
    </row>
    <row r="44" spans="1:3" ht="64.5">
      <c r="A44" s="89" t="s">
        <v>94</v>
      </c>
      <c r="B44" s="89"/>
      <c r="C44" s="88"/>
    </row>
    <row r="45" spans="1:3" ht="48.75">
      <c r="A45" s="90" t="s">
        <v>95</v>
      </c>
      <c r="B45" s="90" t="s">
        <v>96</v>
      </c>
      <c r="C45" s="88"/>
    </row>
    <row r="46" spans="1:3" ht="81">
      <c r="A46" s="90" t="s">
        <v>97</v>
      </c>
      <c r="B46" s="90" t="s">
        <v>98</v>
      </c>
      <c r="C46" s="88"/>
    </row>
    <row r="47" spans="1:3" ht="64.5">
      <c r="A47" s="90" t="s">
        <v>99</v>
      </c>
      <c r="B47" s="90" t="s">
        <v>100</v>
      </c>
      <c r="C47" s="88"/>
    </row>
    <row r="48" spans="1:3" ht="64.5">
      <c r="A48" s="90" t="s">
        <v>101</v>
      </c>
      <c r="B48" s="90" t="s">
        <v>102</v>
      </c>
      <c r="C48" s="88"/>
    </row>
    <row r="49" spans="1:3" ht="48.75">
      <c r="A49" s="90" t="s">
        <v>103</v>
      </c>
      <c r="B49" s="90" t="s">
        <v>104</v>
      </c>
      <c r="C49" s="88"/>
    </row>
    <row r="50" spans="1:3" ht="48.75">
      <c r="A50" s="90" t="s">
        <v>105</v>
      </c>
      <c r="B50" s="90" t="s">
        <v>106</v>
      </c>
      <c r="C50" s="88"/>
    </row>
  </sheetData>
  <pageMargins left="0.7" right="0.7" top="0.75" bottom="0.75" header="0.3" footer="0.3"/>
  <pageSetup paperSize="9" orientation="portrait" r:id="rId1"/>
  <ignoredErrors>
    <ignoredError sqref="A4:B5 A33:B33 A32 A7:B8 B6 A12:B16 A10 A11 A18:B22 A17 A28:B31 A27 A36:B40 A34 A35 A44:B50 A41 A42 A43 A9 A25:B26 A23 A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2C80-995A-447C-BDB0-BD73D05F54E6}">
  <dimension ref="A2:Q37"/>
  <sheetViews>
    <sheetView topLeftCell="A30" workbookViewId="0">
      <selection activeCell="A3" sqref="A3"/>
    </sheetView>
  </sheetViews>
  <sheetFormatPr defaultRowHeight="15.75"/>
  <cols>
    <col min="1" max="1" width="42.875" style="83" customWidth="1"/>
    <col min="2" max="2" width="18.625" style="83" customWidth="1"/>
    <col min="3" max="3" width="23.875" style="83" customWidth="1"/>
    <col min="4" max="4" width="16.125" style="83" customWidth="1"/>
    <col min="5" max="5" width="18.5" style="83" customWidth="1"/>
    <col min="6" max="6" width="10.25" style="83" customWidth="1"/>
    <col min="7" max="7" width="12.625" style="83" customWidth="1"/>
    <col min="8" max="8" width="33.875" style="83" customWidth="1"/>
    <col min="9" max="16384" width="9" style="83"/>
  </cols>
  <sheetData>
    <row r="2" spans="1:8">
      <c r="A2" s="82" t="s">
        <v>107</v>
      </c>
    </row>
    <row r="5" spans="1:8" ht="91.7" customHeight="1">
      <c r="A5" s="26"/>
      <c r="B5" s="27" t="s">
        <v>108</v>
      </c>
      <c r="C5" s="27" t="s">
        <v>109</v>
      </c>
      <c r="D5" s="28" t="s">
        <v>110</v>
      </c>
      <c r="E5" s="29"/>
      <c r="F5" s="27" t="s">
        <v>111</v>
      </c>
      <c r="G5" s="27" t="s">
        <v>112</v>
      </c>
      <c r="H5" s="30" t="s">
        <v>113</v>
      </c>
    </row>
    <row r="6" spans="1:8" ht="16.5">
      <c r="A6" s="31"/>
      <c r="B6" s="32"/>
      <c r="C6" s="33">
        <v>1990</v>
      </c>
      <c r="D6" s="33" t="s">
        <v>114</v>
      </c>
      <c r="E6" s="33" t="s">
        <v>115</v>
      </c>
      <c r="F6" s="34"/>
      <c r="G6" s="35"/>
      <c r="H6" s="36"/>
    </row>
    <row r="7" spans="1:8" ht="54.95" customHeight="1">
      <c r="A7" s="37" t="s">
        <v>116</v>
      </c>
      <c r="B7" s="38"/>
      <c r="C7" s="39"/>
      <c r="D7" s="39"/>
      <c r="E7" s="39"/>
      <c r="F7" s="39"/>
      <c r="G7" s="39"/>
      <c r="H7" s="40"/>
    </row>
    <row r="8" spans="1:8" ht="39" customHeight="1">
      <c r="A8" s="41" t="s">
        <v>8</v>
      </c>
      <c r="B8" s="42" t="s">
        <v>117</v>
      </c>
      <c r="C8" s="43">
        <v>26013.8</v>
      </c>
      <c r="D8" s="43">
        <v>12663.8</v>
      </c>
      <c r="E8" s="43">
        <v>12932.2</v>
      </c>
      <c r="F8" s="44">
        <v>15608.3</v>
      </c>
      <c r="G8" s="45">
        <v>2030</v>
      </c>
      <c r="H8" s="46" t="s">
        <v>118</v>
      </c>
    </row>
    <row r="9" spans="1:8" ht="44.25" customHeight="1">
      <c r="A9" s="47" t="s">
        <v>119</v>
      </c>
      <c r="B9" s="42" t="s">
        <v>117</v>
      </c>
      <c r="C9" s="43">
        <v>26013.8</v>
      </c>
      <c r="D9" s="43">
        <v>12663.8</v>
      </c>
      <c r="E9" s="43">
        <v>12932.2</v>
      </c>
      <c r="F9" s="48"/>
      <c r="G9" s="49"/>
      <c r="H9" s="50"/>
    </row>
    <row r="10" spans="1:8" ht="77.25" customHeight="1">
      <c r="A10" s="47" t="s">
        <v>120</v>
      </c>
      <c r="B10" s="51" t="s">
        <v>117</v>
      </c>
      <c r="C10" s="52"/>
      <c r="D10" s="52"/>
      <c r="E10" s="52"/>
      <c r="F10" s="53"/>
      <c r="G10" s="53"/>
      <c r="H10" s="54"/>
    </row>
    <row r="11" spans="1:8" ht="116.25" customHeight="1">
      <c r="A11" s="37" t="s">
        <v>121</v>
      </c>
      <c r="B11" s="55"/>
      <c r="C11" s="56"/>
      <c r="D11" s="56"/>
      <c r="E11" s="56"/>
      <c r="F11" s="57"/>
      <c r="G11" s="57"/>
      <c r="H11" s="58"/>
    </row>
    <row r="12" spans="1:8" ht="63.75" customHeight="1">
      <c r="A12" s="59" t="s">
        <v>122</v>
      </c>
      <c r="B12" s="60" t="s">
        <v>123</v>
      </c>
      <c r="C12" s="44" t="s">
        <v>11</v>
      </c>
      <c r="D12" s="44" t="s">
        <v>11</v>
      </c>
      <c r="E12" s="44" t="s">
        <v>11</v>
      </c>
      <c r="F12" s="48"/>
      <c r="G12" s="49"/>
      <c r="H12" s="50"/>
    </row>
    <row r="13" spans="1:8" ht="69" customHeight="1">
      <c r="A13" s="59" t="s">
        <v>124</v>
      </c>
      <c r="B13" s="60" t="s">
        <v>123</v>
      </c>
      <c r="C13" s="44" t="s">
        <v>11</v>
      </c>
      <c r="D13" s="44" t="s">
        <v>11</v>
      </c>
      <c r="E13" s="44" t="s">
        <v>11</v>
      </c>
      <c r="F13" s="61"/>
      <c r="G13" s="62"/>
      <c r="H13" s="63"/>
    </row>
    <row r="14" spans="1:8" ht="116.25" customHeight="1">
      <c r="A14" s="59" t="s">
        <v>125</v>
      </c>
      <c r="B14" s="60" t="s">
        <v>123</v>
      </c>
      <c r="C14" s="44" t="s">
        <v>11</v>
      </c>
      <c r="D14" s="44" t="s">
        <v>11</v>
      </c>
      <c r="E14" s="44" t="s">
        <v>11</v>
      </c>
      <c r="F14" s="61"/>
      <c r="G14" s="62"/>
      <c r="H14" s="63"/>
    </row>
    <row r="15" spans="1:8" ht="77.25" customHeight="1">
      <c r="A15" s="59" t="s">
        <v>126</v>
      </c>
      <c r="B15" s="60" t="s">
        <v>123</v>
      </c>
      <c r="C15" s="44" t="s">
        <v>11</v>
      </c>
      <c r="D15" s="44" t="s">
        <v>11</v>
      </c>
      <c r="E15" s="44" t="s">
        <v>11</v>
      </c>
      <c r="F15" s="61"/>
      <c r="G15" s="62"/>
      <c r="H15" s="63"/>
    </row>
    <row r="16" spans="1:8" ht="93" customHeight="1">
      <c r="A16" s="59" t="s">
        <v>127</v>
      </c>
      <c r="B16" s="60" t="s">
        <v>123</v>
      </c>
      <c r="C16" s="44" t="s">
        <v>11</v>
      </c>
      <c r="D16" s="44" t="s">
        <v>11</v>
      </c>
      <c r="E16" s="44" t="s">
        <v>11</v>
      </c>
      <c r="F16" s="61"/>
      <c r="G16" s="62"/>
      <c r="H16" s="63"/>
    </row>
    <row r="17" spans="1:8" ht="56.25" customHeight="1">
      <c r="A17" s="59" t="s">
        <v>128</v>
      </c>
      <c r="B17" s="60" t="s">
        <v>123</v>
      </c>
      <c r="C17" s="44" t="s">
        <v>11</v>
      </c>
      <c r="D17" s="44" t="s">
        <v>11</v>
      </c>
      <c r="E17" s="44" t="s">
        <v>11</v>
      </c>
      <c r="F17" s="61"/>
      <c r="G17" s="62"/>
      <c r="H17" s="63"/>
    </row>
    <row r="18" spans="1:8" ht="93" customHeight="1">
      <c r="A18" s="59" t="s">
        <v>129</v>
      </c>
      <c r="B18" s="60" t="s">
        <v>123</v>
      </c>
      <c r="C18" s="44" t="s">
        <v>11</v>
      </c>
      <c r="D18" s="44" t="s">
        <v>11</v>
      </c>
      <c r="E18" s="44" t="s">
        <v>11</v>
      </c>
      <c r="F18" s="61"/>
      <c r="G18" s="62"/>
      <c r="H18" s="63"/>
    </row>
    <row r="19" spans="1:8" ht="53.25" customHeight="1">
      <c r="A19" s="59" t="s">
        <v>130</v>
      </c>
      <c r="B19" s="60" t="s">
        <v>123</v>
      </c>
      <c r="C19" s="44" t="s">
        <v>11</v>
      </c>
      <c r="D19" s="44" t="s">
        <v>11</v>
      </c>
      <c r="E19" s="44" t="s">
        <v>11</v>
      </c>
      <c r="F19" s="61"/>
      <c r="G19" s="62"/>
      <c r="H19" s="63"/>
    </row>
    <row r="20" spans="1:8" ht="60" customHeight="1">
      <c r="A20" s="59" t="s">
        <v>131</v>
      </c>
      <c r="B20" s="60" t="s">
        <v>123</v>
      </c>
      <c r="C20" s="44" t="s">
        <v>11</v>
      </c>
      <c r="D20" s="44" t="s">
        <v>11</v>
      </c>
      <c r="E20" s="44" t="s">
        <v>11</v>
      </c>
      <c r="F20" s="61"/>
      <c r="G20" s="62"/>
      <c r="H20" s="63"/>
    </row>
    <row r="21" spans="1:8" ht="63.75" customHeight="1">
      <c r="A21" s="59" t="s">
        <v>132</v>
      </c>
      <c r="B21" s="60" t="s">
        <v>123</v>
      </c>
      <c r="C21" s="44" t="s">
        <v>11</v>
      </c>
      <c r="D21" s="44" t="s">
        <v>11</v>
      </c>
      <c r="E21" s="44" t="s">
        <v>11</v>
      </c>
      <c r="F21" s="61"/>
      <c r="G21" s="62"/>
      <c r="H21" s="63"/>
    </row>
    <row r="22" spans="1:8" ht="138.75" customHeight="1">
      <c r="A22" s="59" t="s">
        <v>133</v>
      </c>
      <c r="B22" s="60" t="s">
        <v>123</v>
      </c>
      <c r="C22" s="44" t="s">
        <v>11</v>
      </c>
      <c r="D22" s="44" t="s">
        <v>11</v>
      </c>
      <c r="E22" s="44" t="s">
        <v>11</v>
      </c>
      <c r="F22" s="61"/>
      <c r="G22" s="62"/>
      <c r="H22" s="63"/>
    </row>
    <row r="23" spans="1:8" ht="73.5" customHeight="1">
      <c r="A23" s="59" t="s">
        <v>134</v>
      </c>
      <c r="B23" s="60" t="s">
        <v>123</v>
      </c>
      <c r="C23" s="44" t="s">
        <v>11</v>
      </c>
      <c r="D23" s="44" t="s">
        <v>11</v>
      </c>
      <c r="E23" s="44" t="s">
        <v>11</v>
      </c>
      <c r="F23" s="61"/>
      <c r="G23" s="62"/>
      <c r="H23" s="63"/>
    </row>
    <row r="24" spans="1:8" ht="105.75" customHeight="1">
      <c r="A24" s="59" t="s">
        <v>135</v>
      </c>
      <c r="B24" s="60" t="s">
        <v>123</v>
      </c>
      <c r="C24" s="44" t="s">
        <v>11</v>
      </c>
      <c r="D24" s="44" t="s">
        <v>11</v>
      </c>
      <c r="E24" s="44" t="s">
        <v>11</v>
      </c>
      <c r="F24" s="61"/>
      <c r="G24" s="62"/>
      <c r="H24" s="63"/>
    </row>
    <row r="25" spans="1:8" ht="129" customHeight="1">
      <c r="A25" s="59" t="s">
        <v>136</v>
      </c>
      <c r="B25" s="60" t="s">
        <v>123</v>
      </c>
      <c r="C25" s="44" t="s">
        <v>11</v>
      </c>
      <c r="D25" s="44" t="s">
        <v>11</v>
      </c>
      <c r="E25" s="44" t="s">
        <v>11</v>
      </c>
      <c r="F25" s="61"/>
      <c r="G25" s="62"/>
      <c r="H25" s="63"/>
    </row>
    <row r="26" spans="1:8" ht="63" customHeight="1">
      <c r="A26" s="64" t="s">
        <v>105</v>
      </c>
      <c r="B26" s="65" t="s">
        <v>123</v>
      </c>
      <c r="C26" s="44" t="s">
        <v>11</v>
      </c>
      <c r="D26" s="44" t="s">
        <v>11</v>
      </c>
      <c r="E26" s="44" t="s">
        <v>11</v>
      </c>
      <c r="F26" s="66"/>
      <c r="G26" s="67"/>
      <c r="H26" s="68"/>
    </row>
    <row r="27" spans="1:8" ht="48.75">
      <c r="A27" s="37" t="s">
        <v>137</v>
      </c>
      <c r="B27" s="69"/>
      <c r="C27" s="70"/>
      <c r="D27" s="70"/>
      <c r="E27" s="70"/>
      <c r="F27" s="70"/>
      <c r="G27" s="70"/>
      <c r="H27" s="71"/>
    </row>
    <row r="28" spans="1:8" ht="25.35" customHeight="1">
      <c r="A28" s="72" t="s">
        <v>138</v>
      </c>
      <c r="B28" s="73" t="s">
        <v>139</v>
      </c>
      <c r="C28" s="74"/>
      <c r="D28" s="74"/>
      <c r="E28" s="75"/>
      <c r="F28" s="16"/>
      <c r="G28" s="17"/>
      <c r="H28" s="18"/>
    </row>
    <row r="29" spans="1:8" ht="48.75">
      <c r="A29" s="59" t="s">
        <v>140</v>
      </c>
      <c r="B29" s="73" t="s">
        <v>141</v>
      </c>
      <c r="C29" s="74"/>
      <c r="D29" s="74"/>
      <c r="E29" s="75"/>
      <c r="F29" s="19"/>
      <c r="G29" s="20"/>
      <c r="H29" s="21"/>
    </row>
    <row r="30" spans="1:8" ht="113.25">
      <c r="A30" s="59" t="s">
        <v>142</v>
      </c>
      <c r="B30" s="76" t="s">
        <v>11</v>
      </c>
      <c r="C30" s="77"/>
      <c r="D30" s="77"/>
      <c r="E30" s="78"/>
      <c r="F30" s="19"/>
      <c r="G30" s="20"/>
      <c r="H30" s="21"/>
    </row>
    <row r="31" spans="1:8" ht="16.5">
      <c r="A31" s="59" t="s">
        <v>143</v>
      </c>
      <c r="B31" s="79" t="s">
        <v>117</v>
      </c>
      <c r="C31" s="43">
        <v>26013.8</v>
      </c>
      <c r="D31" s="43">
        <v>12663.8</v>
      </c>
      <c r="E31" s="43">
        <v>12932.2</v>
      </c>
      <c r="F31" s="19"/>
      <c r="G31" s="20"/>
      <c r="H31" s="21"/>
    </row>
    <row r="32" spans="1:8" ht="16.5">
      <c r="A32" s="80" t="s">
        <v>144</v>
      </c>
      <c r="B32" s="22"/>
      <c r="C32" s="22"/>
      <c r="D32" s="81" t="s">
        <v>145</v>
      </c>
      <c r="E32" s="81" t="s">
        <v>145</v>
      </c>
      <c r="F32" s="23"/>
      <c r="G32" s="24"/>
      <c r="H32" s="25"/>
    </row>
    <row r="34" spans="1:17" ht="15.95" customHeight="1">
      <c r="A34" s="91" t="s">
        <v>146</v>
      </c>
      <c r="B34" s="91"/>
      <c r="C34" s="91"/>
      <c r="D34" s="91"/>
      <c r="E34" s="91"/>
      <c r="F34" s="91"/>
      <c r="G34" s="91"/>
      <c r="H34" s="91"/>
      <c r="I34" s="92"/>
      <c r="J34" s="92"/>
      <c r="K34" s="92"/>
      <c r="L34" s="92"/>
      <c r="M34" s="92"/>
      <c r="N34" s="92"/>
      <c r="O34" s="92"/>
      <c r="P34" s="92"/>
      <c r="Q34" s="92"/>
    </row>
    <row r="35" spans="1:17">
      <c r="A35" s="91"/>
      <c r="B35" s="91"/>
      <c r="C35" s="91"/>
      <c r="D35" s="91"/>
      <c r="E35" s="91"/>
      <c r="F35" s="91"/>
      <c r="G35" s="91"/>
      <c r="H35" s="91"/>
    </row>
    <row r="36" spans="1:17">
      <c r="A36" s="91"/>
      <c r="B36" s="91"/>
      <c r="C36" s="91"/>
      <c r="D36" s="91"/>
      <c r="E36" s="91"/>
      <c r="F36" s="91"/>
      <c r="G36" s="91"/>
      <c r="H36" s="91"/>
    </row>
    <row r="37" spans="1:17">
      <c r="A37" s="91"/>
      <c r="B37" s="91"/>
      <c r="C37" s="91"/>
      <c r="D37" s="91"/>
      <c r="E37" s="91"/>
      <c r="F37" s="91"/>
      <c r="G37" s="91"/>
      <c r="H37" s="91"/>
    </row>
  </sheetData>
  <mergeCells count="13">
    <mergeCell ref="A34:H37"/>
    <mergeCell ref="B27:H27"/>
    <mergeCell ref="B28:E28"/>
    <mergeCell ref="F28:H32"/>
    <mergeCell ref="B29:E29"/>
    <mergeCell ref="B30:E30"/>
    <mergeCell ref="B32:C32"/>
    <mergeCell ref="F12:H26"/>
    <mergeCell ref="D5:E5"/>
    <mergeCell ref="B7:H7"/>
    <mergeCell ref="F9:H10"/>
    <mergeCell ref="C10:E10"/>
    <mergeCell ref="B11:H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76B-54E3-4589-9AC4-4756A30346BF}">
  <dimension ref="A2:O20"/>
  <sheetViews>
    <sheetView zoomScale="76" zoomScaleNormal="90" workbookViewId="0">
      <pane xSplit="1" ySplit="5" topLeftCell="B33" activePane="bottomRight" state="frozen"/>
      <selection pane="bottomRight" activeCell="B6" sqref="B6"/>
      <selection pane="bottomLeft" activeCell="E14" sqref="E14"/>
      <selection pane="topRight" activeCell="E14" sqref="E14"/>
    </sheetView>
  </sheetViews>
  <sheetFormatPr defaultRowHeight="15.75"/>
  <cols>
    <col min="1" max="1" width="31.125" style="83" customWidth="1"/>
    <col min="2" max="2" width="76.875" style="83" customWidth="1"/>
    <col min="3" max="3" width="37" style="83" customWidth="1"/>
    <col min="4" max="4" width="17.875" style="83" customWidth="1"/>
    <col min="5" max="11" width="26.5" style="83" customWidth="1"/>
    <col min="12" max="16384" width="9" style="83"/>
  </cols>
  <sheetData>
    <row r="2" spans="1:15">
      <c r="A2" s="93" t="s">
        <v>147</v>
      </c>
    </row>
    <row r="4" spans="1:15" ht="48.75">
      <c r="A4" s="94" t="s">
        <v>148</v>
      </c>
      <c r="B4" s="95" t="s">
        <v>149</v>
      </c>
      <c r="C4" s="95" t="s">
        <v>150</v>
      </c>
      <c r="D4" s="96" t="s">
        <v>151</v>
      </c>
      <c r="E4" s="96" t="s">
        <v>152</v>
      </c>
      <c r="F4" s="96" t="s">
        <v>153</v>
      </c>
      <c r="G4" s="96" t="s">
        <v>154</v>
      </c>
      <c r="H4" s="96" t="s">
        <v>155</v>
      </c>
      <c r="I4" s="96" t="s">
        <v>156</v>
      </c>
      <c r="J4" s="97" t="s">
        <v>157</v>
      </c>
      <c r="K4" s="98"/>
    </row>
    <row r="5" spans="1:15" ht="16.5">
      <c r="A5" s="99"/>
      <c r="B5" s="100"/>
      <c r="C5" s="100"/>
      <c r="D5" s="99"/>
      <c r="E5" s="99"/>
      <c r="F5" s="99"/>
      <c r="G5" s="99"/>
      <c r="H5" s="99"/>
      <c r="I5" s="99"/>
      <c r="J5" s="99" t="s">
        <v>158</v>
      </c>
      <c r="K5" s="99" t="s">
        <v>159</v>
      </c>
    </row>
    <row r="6" spans="1:15" ht="238.35" customHeight="1">
      <c r="A6" s="89" t="s">
        <v>160</v>
      </c>
      <c r="B6" s="90" t="s">
        <v>161</v>
      </c>
      <c r="C6" s="90" t="s">
        <v>162</v>
      </c>
      <c r="D6" s="101" t="s">
        <v>163</v>
      </c>
      <c r="E6" s="102" t="s">
        <v>164</v>
      </c>
      <c r="F6" s="103" t="s">
        <v>165</v>
      </c>
      <c r="G6" s="103" t="s">
        <v>166</v>
      </c>
      <c r="H6" s="103">
        <v>2017</v>
      </c>
      <c r="I6" s="90" t="s">
        <v>167</v>
      </c>
      <c r="J6" s="104">
        <v>308.2</v>
      </c>
      <c r="K6" s="104">
        <v>321.7999999999999</v>
      </c>
    </row>
    <row r="7" spans="1:15" ht="148.35" customHeight="1">
      <c r="A7" s="89" t="s">
        <v>168</v>
      </c>
      <c r="B7" s="90" t="s">
        <v>169</v>
      </c>
      <c r="C7" s="105" t="s">
        <v>170</v>
      </c>
      <c r="D7" s="101" t="s">
        <v>171</v>
      </c>
      <c r="E7" s="102" t="s">
        <v>164</v>
      </c>
      <c r="F7" s="103" t="s">
        <v>165</v>
      </c>
      <c r="G7" s="103" t="s">
        <v>172</v>
      </c>
      <c r="H7" s="103">
        <v>2018</v>
      </c>
      <c r="I7" s="90" t="s">
        <v>173</v>
      </c>
      <c r="J7" s="104">
        <v>141</v>
      </c>
      <c r="K7" s="104">
        <v>761.80000000000007</v>
      </c>
      <c r="O7" s="106"/>
    </row>
    <row r="8" spans="1:15" ht="125.1" customHeight="1">
      <c r="A8" s="89" t="s">
        <v>174</v>
      </c>
      <c r="B8" s="90" t="s">
        <v>175</v>
      </c>
      <c r="C8" s="90" t="s">
        <v>176</v>
      </c>
      <c r="D8" s="101" t="s">
        <v>171</v>
      </c>
      <c r="E8" s="102" t="s">
        <v>164</v>
      </c>
      <c r="F8" s="103" t="s">
        <v>165</v>
      </c>
      <c r="G8" s="103" t="s">
        <v>172</v>
      </c>
      <c r="H8" s="103">
        <v>2015</v>
      </c>
      <c r="I8" s="90" t="s">
        <v>173</v>
      </c>
      <c r="J8" s="104">
        <v>99</v>
      </c>
      <c r="K8" s="104">
        <v>185.2</v>
      </c>
    </row>
    <row r="9" spans="1:15" ht="139.69999999999999" customHeight="1">
      <c r="A9" s="89" t="s">
        <v>177</v>
      </c>
      <c r="B9" s="90" t="s">
        <v>178</v>
      </c>
      <c r="C9" s="90" t="s">
        <v>179</v>
      </c>
      <c r="D9" s="101" t="s">
        <v>180</v>
      </c>
      <c r="E9" s="102" t="s">
        <v>164</v>
      </c>
      <c r="F9" s="103" t="s">
        <v>165</v>
      </c>
      <c r="G9" s="103" t="s">
        <v>166</v>
      </c>
      <c r="H9" s="103">
        <v>2019</v>
      </c>
      <c r="I9" s="90" t="s">
        <v>173</v>
      </c>
      <c r="J9" s="104">
        <v>8.8000000000000007</v>
      </c>
      <c r="K9" s="104">
        <v>94</v>
      </c>
    </row>
    <row r="10" spans="1:15" ht="119.65" customHeight="1">
      <c r="A10" s="89" t="s">
        <v>181</v>
      </c>
      <c r="B10" s="90" t="s">
        <v>182</v>
      </c>
      <c r="C10" s="90" t="s">
        <v>183</v>
      </c>
      <c r="D10" s="101" t="s">
        <v>180</v>
      </c>
      <c r="E10" s="102" t="s">
        <v>164</v>
      </c>
      <c r="F10" s="103" t="s">
        <v>165</v>
      </c>
      <c r="G10" s="103" t="s">
        <v>172</v>
      </c>
      <c r="H10" s="103">
        <v>2018</v>
      </c>
      <c r="I10" s="90" t="s">
        <v>173</v>
      </c>
      <c r="J10" s="104">
        <v>7</v>
      </c>
      <c r="K10" s="104">
        <v>26.199999999999996</v>
      </c>
    </row>
    <row r="11" spans="1:15" ht="194.1" customHeight="1">
      <c r="A11" s="89" t="s">
        <v>184</v>
      </c>
      <c r="B11" s="90" t="s">
        <v>185</v>
      </c>
      <c r="C11" s="90" t="s">
        <v>186</v>
      </c>
      <c r="D11" s="101" t="s">
        <v>171</v>
      </c>
      <c r="E11" s="102" t="s">
        <v>164</v>
      </c>
      <c r="F11" s="103" t="s">
        <v>165</v>
      </c>
      <c r="G11" s="103" t="s">
        <v>172</v>
      </c>
      <c r="H11" s="103">
        <v>2020</v>
      </c>
      <c r="I11" s="90" t="s">
        <v>187</v>
      </c>
      <c r="J11" s="104">
        <v>2.94</v>
      </c>
      <c r="K11" s="104">
        <v>2.94</v>
      </c>
    </row>
    <row r="12" spans="1:15" ht="300.95" customHeight="1">
      <c r="A12" s="107" t="s">
        <v>188</v>
      </c>
      <c r="B12" s="90" t="s">
        <v>189</v>
      </c>
      <c r="C12" s="90" t="s">
        <v>190</v>
      </c>
      <c r="D12" s="101" t="s">
        <v>171</v>
      </c>
      <c r="E12" s="102" t="s">
        <v>164</v>
      </c>
      <c r="F12" s="103" t="s">
        <v>165</v>
      </c>
      <c r="G12" s="103" t="s">
        <v>172</v>
      </c>
      <c r="H12" s="103">
        <v>2019</v>
      </c>
      <c r="I12" s="90" t="s">
        <v>191</v>
      </c>
      <c r="J12" s="104">
        <v>3.3</v>
      </c>
      <c r="K12" s="104">
        <v>15.299999999999999</v>
      </c>
    </row>
    <row r="13" spans="1:15" ht="132.94999999999999" customHeight="1">
      <c r="A13" s="107" t="s">
        <v>192</v>
      </c>
      <c r="B13" s="90" t="s">
        <v>193</v>
      </c>
      <c r="C13" s="105" t="s">
        <v>194</v>
      </c>
      <c r="D13" s="101" t="s">
        <v>171</v>
      </c>
      <c r="E13" s="102" t="s">
        <v>164</v>
      </c>
      <c r="F13" s="103" t="s">
        <v>165</v>
      </c>
      <c r="G13" s="103" t="s">
        <v>172</v>
      </c>
      <c r="H13" s="103">
        <v>2019</v>
      </c>
      <c r="I13" s="90" t="s">
        <v>195</v>
      </c>
      <c r="J13" s="104">
        <v>0.7</v>
      </c>
      <c r="K13" s="104">
        <v>0.71</v>
      </c>
    </row>
    <row r="14" spans="1:15" ht="239.65" customHeight="1">
      <c r="A14" s="89" t="s">
        <v>196</v>
      </c>
      <c r="B14" s="90" t="s">
        <v>197</v>
      </c>
      <c r="C14" s="90" t="s">
        <v>198</v>
      </c>
      <c r="D14" s="101" t="s">
        <v>199</v>
      </c>
      <c r="E14" s="102" t="s">
        <v>164</v>
      </c>
      <c r="F14" s="103" t="s">
        <v>165</v>
      </c>
      <c r="G14" s="103" t="s">
        <v>166</v>
      </c>
      <c r="H14" s="103">
        <v>2020</v>
      </c>
      <c r="I14" s="90" t="s">
        <v>173</v>
      </c>
      <c r="J14" s="108" t="s">
        <v>11</v>
      </c>
      <c r="K14" s="108" t="s">
        <v>11</v>
      </c>
    </row>
    <row r="15" spans="1:15" ht="132.94999999999999" customHeight="1">
      <c r="A15" s="89" t="s">
        <v>200</v>
      </c>
      <c r="B15" s="90" t="s">
        <v>201</v>
      </c>
      <c r="C15" s="90" t="s">
        <v>202</v>
      </c>
      <c r="D15" s="101" t="s">
        <v>180</v>
      </c>
      <c r="E15" s="102" t="s">
        <v>164</v>
      </c>
      <c r="F15" s="103" t="s">
        <v>165</v>
      </c>
      <c r="G15" s="103" t="s">
        <v>166</v>
      </c>
      <c r="H15" s="103">
        <v>2018</v>
      </c>
      <c r="I15" s="90" t="s">
        <v>173</v>
      </c>
      <c r="J15" s="108" t="s">
        <v>11</v>
      </c>
      <c r="K15" s="108" t="s">
        <v>11</v>
      </c>
    </row>
    <row r="16" spans="1:15" ht="102.95" customHeight="1">
      <c r="A16" s="89" t="s">
        <v>203</v>
      </c>
      <c r="B16" s="90" t="s">
        <v>204</v>
      </c>
      <c r="C16" s="90" t="s">
        <v>205</v>
      </c>
      <c r="D16" s="101" t="s">
        <v>180</v>
      </c>
      <c r="E16" s="102" t="s">
        <v>164</v>
      </c>
      <c r="F16" s="103" t="s">
        <v>165</v>
      </c>
      <c r="G16" s="103" t="s">
        <v>166</v>
      </c>
      <c r="H16" s="103">
        <v>2022</v>
      </c>
      <c r="I16" s="90" t="s">
        <v>173</v>
      </c>
      <c r="J16" s="108" t="s">
        <v>11</v>
      </c>
      <c r="K16" s="108" t="s">
        <v>11</v>
      </c>
    </row>
    <row r="17" spans="1:11" ht="162">
      <c r="A17" s="89" t="s">
        <v>206</v>
      </c>
      <c r="B17" s="90" t="s">
        <v>207</v>
      </c>
      <c r="C17" s="90" t="s">
        <v>208</v>
      </c>
      <c r="D17" s="101" t="s">
        <v>171</v>
      </c>
      <c r="E17" s="102" t="s">
        <v>164</v>
      </c>
      <c r="F17" s="103" t="s">
        <v>165</v>
      </c>
      <c r="G17" s="103" t="s">
        <v>166</v>
      </c>
      <c r="H17" s="103">
        <v>2017</v>
      </c>
      <c r="I17" s="90" t="s">
        <v>173</v>
      </c>
      <c r="J17" s="109" t="s">
        <v>11</v>
      </c>
      <c r="K17" s="109" t="s">
        <v>11</v>
      </c>
    </row>
    <row r="18" spans="1:11" ht="162">
      <c r="A18" s="89" t="s">
        <v>209</v>
      </c>
      <c r="B18" s="90" t="s">
        <v>210</v>
      </c>
      <c r="C18" s="90" t="s">
        <v>211</v>
      </c>
      <c r="D18" s="101" t="s">
        <v>180</v>
      </c>
      <c r="E18" s="102" t="s">
        <v>164</v>
      </c>
      <c r="F18" s="103" t="s">
        <v>212</v>
      </c>
      <c r="G18" s="103" t="s">
        <v>213</v>
      </c>
      <c r="H18" s="103">
        <v>2019</v>
      </c>
      <c r="I18" s="90" t="s">
        <v>173</v>
      </c>
      <c r="J18" s="104">
        <f>35235.384125563/1000</f>
        <v>35.235384125563002</v>
      </c>
      <c r="K18" s="104">
        <v>181.77559891635897</v>
      </c>
    </row>
    <row r="19" spans="1:11" ht="164.1" customHeight="1">
      <c r="A19" s="89" t="s">
        <v>214</v>
      </c>
      <c r="B19" s="90" t="s">
        <v>215</v>
      </c>
      <c r="C19" s="90" t="s">
        <v>216</v>
      </c>
      <c r="D19" s="101" t="s">
        <v>171</v>
      </c>
      <c r="E19" s="102" t="s">
        <v>164</v>
      </c>
      <c r="F19" s="103" t="s">
        <v>212</v>
      </c>
      <c r="G19" s="103" t="s">
        <v>172</v>
      </c>
      <c r="H19" s="103">
        <v>2020</v>
      </c>
      <c r="I19" s="90" t="s">
        <v>173</v>
      </c>
      <c r="J19" s="104">
        <v>-6.19</v>
      </c>
      <c r="K19" s="104">
        <v>-31.550000000000008</v>
      </c>
    </row>
    <row r="20" spans="1:11" ht="113.25">
      <c r="A20" s="89" t="s">
        <v>217</v>
      </c>
      <c r="B20" s="90" t="s">
        <v>218</v>
      </c>
      <c r="C20" s="90" t="s">
        <v>219</v>
      </c>
      <c r="D20" s="101" t="s">
        <v>171</v>
      </c>
      <c r="E20" s="102" t="s">
        <v>220</v>
      </c>
      <c r="F20" s="103" t="s">
        <v>221</v>
      </c>
      <c r="G20" s="103" t="s">
        <v>222</v>
      </c>
      <c r="H20" s="103">
        <v>2007</v>
      </c>
      <c r="I20" s="90" t="s">
        <v>173</v>
      </c>
      <c r="J20" s="110">
        <v>3.6</v>
      </c>
      <c r="K20" s="11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31"/>
  <sheetViews>
    <sheetView topLeftCell="A34" workbookViewId="0">
      <selection activeCell="B5" sqref="B5:AJ5"/>
    </sheetView>
  </sheetViews>
  <sheetFormatPr defaultRowHeight="15.75"/>
  <cols>
    <col min="1" max="1" width="45.5" style="83" customWidth="1"/>
    <col min="2" max="4" width="10" style="83" bestFit="1" customWidth="1"/>
    <col min="5" max="30" width="0" style="83" hidden="1" customWidth="1"/>
    <col min="31" max="36" width="9.625" style="83" bestFit="1" customWidth="1"/>
    <col min="37" max="38" width="9" style="83" bestFit="1" customWidth="1"/>
    <col min="39" max="16384" width="9" style="83"/>
  </cols>
  <sheetData>
    <row r="1" spans="1:38">
      <c r="A1" s="82" t="s">
        <v>223</v>
      </c>
    </row>
    <row r="2" spans="1:38">
      <c r="A2" s="82" t="s">
        <v>224</v>
      </c>
    </row>
    <row r="3" spans="1:38">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38" ht="129">
      <c r="A4" s="112" t="s">
        <v>225</v>
      </c>
      <c r="B4" s="113" t="s">
        <v>226</v>
      </c>
      <c r="C4" s="113" t="s">
        <v>227</v>
      </c>
      <c r="D4" s="113">
        <v>1990</v>
      </c>
      <c r="E4" s="113">
        <v>1991</v>
      </c>
      <c r="F4" s="113">
        <v>1992</v>
      </c>
      <c r="G4" s="113">
        <v>1993</v>
      </c>
      <c r="H4" s="113">
        <v>1994</v>
      </c>
      <c r="I4" s="113">
        <v>1995</v>
      </c>
      <c r="J4" s="113">
        <v>1996</v>
      </c>
      <c r="K4" s="113">
        <v>1997</v>
      </c>
      <c r="L4" s="113">
        <v>1998</v>
      </c>
      <c r="M4" s="113">
        <v>1999</v>
      </c>
      <c r="N4" s="113">
        <v>2000</v>
      </c>
      <c r="O4" s="113">
        <v>2001</v>
      </c>
      <c r="P4" s="113">
        <v>2002</v>
      </c>
      <c r="Q4" s="113">
        <v>2003</v>
      </c>
      <c r="R4" s="113">
        <v>2004</v>
      </c>
      <c r="S4" s="113">
        <v>2005</v>
      </c>
      <c r="T4" s="113">
        <v>2006</v>
      </c>
      <c r="U4" s="113">
        <v>2007</v>
      </c>
      <c r="V4" s="113">
        <v>2008</v>
      </c>
      <c r="W4" s="113">
        <v>2009</v>
      </c>
      <c r="X4" s="113">
        <v>2010</v>
      </c>
      <c r="Y4" s="113">
        <v>2011</v>
      </c>
      <c r="Z4" s="113">
        <v>2012</v>
      </c>
      <c r="AA4" s="113">
        <v>2013</v>
      </c>
      <c r="AB4" s="113">
        <v>2014</v>
      </c>
      <c r="AC4" s="113">
        <v>2015</v>
      </c>
      <c r="AD4" s="113">
        <v>2016</v>
      </c>
      <c r="AE4" s="113">
        <v>2017</v>
      </c>
      <c r="AF4" s="113">
        <v>2018</v>
      </c>
      <c r="AG4" s="113">
        <v>2019</v>
      </c>
      <c r="AH4" s="113">
        <v>2020</v>
      </c>
      <c r="AI4" s="113">
        <v>2021</v>
      </c>
      <c r="AJ4" s="113">
        <v>2022</v>
      </c>
      <c r="AK4" s="113" t="s">
        <v>228</v>
      </c>
      <c r="AL4" s="113" t="s">
        <v>229</v>
      </c>
    </row>
    <row r="5" spans="1:38" ht="16.5">
      <c r="A5" s="112"/>
      <c r="B5" s="112" t="s">
        <v>230</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3" t="s">
        <v>231</v>
      </c>
      <c r="AL5" s="113" t="s">
        <v>231</v>
      </c>
    </row>
    <row r="6" spans="1:38" ht="16.5">
      <c r="A6" s="114" t="s">
        <v>232</v>
      </c>
      <c r="B6" s="115">
        <v>21537.52</v>
      </c>
      <c r="C6" s="115">
        <v>21537.52</v>
      </c>
      <c r="D6" s="115">
        <v>21537.52</v>
      </c>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v>5651</v>
      </c>
      <c r="AF6" s="115">
        <v>5797.81</v>
      </c>
      <c r="AG6" s="115">
        <v>6219.5</v>
      </c>
      <c r="AH6" s="115">
        <v>6811.54</v>
      </c>
      <c r="AI6" s="115">
        <v>7431.2</v>
      </c>
      <c r="AJ6" s="115">
        <v>7621.22</v>
      </c>
      <c r="AK6" s="115">
        <v>-64.61</v>
      </c>
      <c r="AL6" s="115">
        <v>-64.61</v>
      </c>
    </row>
    <row r="7" spans="1:38" ht="16.5">
      <c r="A7" s="114" t="s">
        <v>233</v>
      </c>
      <c r="B7" s="115">
        <v>20794.66</v>
      </c>
      <c r="C7" s="115">
        <v>20794.66</v>
      </c>
      <c r="D7" s="115">
        <v>20794.66</v>
      </c>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v>5211.9399999999996</v>
      </c>
      <c r="AF7" s="115">
        <v>5342.25</v>
      </c>
      <c r="AG7" s="115">
        <v>5864.35</v>
      </c>
      <c r="AH7" s="115">
        <v>6414.26</v>
      </c>
      <c r="AI7" s="115">
        <v>7039.67</v>
      </c>
      <c r="AJ7" s="115">
        <v>7231.14</v>
      </c>
      <c r="AK7" s="115">
        <v>-65.23</v>
      </c>
      <c r="AL7" s="115">
        <v>-65.23</v>
      </c>
    </row>
    <row r="8" spans="1:38" ht="16.5">
      <c r="A8" s="114" t="s">
        <v>234</v>
      </c>
      <c r="B8" s="115">
        <v>4289.8100000000004</v>
      </c>
      <c r="C8" s="115">
        <v>4289.8100000000004</v>
      </c>
      <c r="D8" s="115">
        <v>4289.8100000000004</v>
      </c>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v>4535.62</v>
      </c>
      <c r="AF8" s="115">
        <v>3970.28</v>
      </c>
      <c r="AG8" s="115">
        <v>3721.89</v>
      </c>
      <c r="AH8" s="115">
        <v>3462.27</v>
      </c>
      <c r="AI8" s="115">
        <v>3716.95</v>
      </c>
      <c r="AJ8" s="115">
        <v>3761.58</v>
      </c>
      <c r="AK8" s="115">
        <v>-12.31</v>
      </c>
      <c r="AL8" s="115">
        <v>-12.31</v>
      </c>
    </row>
    <row r="9" spans="1:38" ht="16.5">
      <c r="A9" s="114" t="s">
        <v>235</v>
      </c>
      <c r="B9" s="115">
        <v>4293.62</v>
      </c>
      <c r="C9" s="115">
        <v>4293.62</v>
      </c>
      <c r="D9" s="115">
        <v>4293.62</v>
      </c>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v>4541.2</v>
      </c>
      <c r="AF9" s="115">
        <v>3974.26</v>
      </c>
      <c r="AG9" s="115">
        <v>3727.64</v>
      </c>
      <c r="AH9" s="115">
        <v>3466.14</v>
      </c>
      <c r="AI9" s="115">
        <v>3721.49</v>
      </c>
      <c r="AJ9" s="115">
        <v>3766.1</v>
      </c>
      <c r="AK9" s="115">
        <v>-12.29</v>
      </c>
      <c r="AL9" s="115">
        <v>-12.29</v>
      </c>
    </row>
    <row r="10" spans="1:38" ht="16.5">
      <c r="A10" s="114" t="s">
        <v>236</v>
      </c>
      <c r="B10" s="115">
        <v>850.32</v>
      </c>
      <c r="C10" s="115">
        <v>850.32</v>
      </c>
      <c r="D10" s="115">
        <v>850.32</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v>927.46</v>
      </c>
      <c r="AF10" s="115">
        <v>907.18</v>
      </c>
      <c r="AG10" s="115">
        <v>1086.03</v>
      </c>
      <c r="AH10" s="115">
        <v>860.73</v>
      </c>
      <c r="AI10" s="115">
        <v>867.18</v>
      </c>
      <c r="AJ10" s="115">
        <v>832.63</v>
      </c>
      <c r="AK10" s="115">
        <v>-2.08</v>
      </c>
      <c r="AL10" s="115">
        <v>-2.08</v>
      </c>
    </row>
    <row r="11" spans="1:38" ht="16.5">
      <c r="A11" s="114" t="s">
        <v>237</v>
      </c>
      <c r="B11" s="115">
        <v>851.2</v>
      </c>
      <c r="C11" s="115">
        <v>851.2</v>
      </c>
      <c r="D11" s="115">
        <v>851.2</v>
      </c>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v>934.97</v>
      </c>
      <c r="AF11" s="115">
        <v>913.95</v>
      </c>
      <c r="AG11" s="115">
        <v>1093.8</v>
      </c>
      <c r="AH11" s="115">
        <v>867.48</v>
      </c>
      <c r="AI11" s="115">
        <v>874.25</v>
      </c>
      <c r="AJ11" s="115">
        <v>839.76</v>
      </c>
      <c r="AK11" s="115">
        <v>-1.34</v>
      </c>
      <c r="AL11" s="115">
        <v>-1.34</v>
      </c>
    </row>
    <row r="12" spans="1:38" ht="16.5">
      <c r="A12" s="114" t="s">
        <v>238</v>
      </c>
      <c r="B12" s="114" t="s">
        <v>239</v>
      </c>
      <c r="C12" s="114" t="s">
        <v>239</v>
      </c>
      <c r="D12" s="114" t="s">
        <v>239</v>
      </c>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6">
        <v>690.21</v>
      </c>
      <c r="AF12" s="116">
        <v>768.01</v>
      </c>
      <c r="AG12" s="116">
        <v>863.52</v>
      </c>
      <c r="AH12" s="116">
        <v>943.43</v>
      </c>
      <c r="AI12" s="116">
        <v>1024.56</v>
      </c>
      <c r="AJ12" s="116">
        <v>1091.04</v>
      </c>
      <c r="AK12" s="114" t="s">
        <v>11</v>
      </c>
      <c r="AL12" s="114" t="s">
        <v>11</v>
      </c>
    </row>
    <row r="13" spans="1:38" ht="16.5">
      <c r="A13" s="114" t="s">
        <v>240</v>
      </c>
      <c r="B13" s="114" t="s">
        <v>239</v>
      </c>
      <c r="C13" s="114" t="s">
        <v>239</v>
      </c>
      <c r="D13" s="114" t="s">
        <v>239</v>
      </c>
      <c r="E13" s="114" t="s">
        <v>239</v>
      </c>
      <c r="F13" s="114" t="s">
        <v>239</v>
      </c>
      <c r="G13" s="114" t="s">
        <v>239</v>
      </c>
      <c r="H13" s="114" t="s">
        <v>239</v>
      </c>
      <c r="I13" s="114" t="s">
        <v>239</v>
      </c>
      <c r="J13" s="114" t="s">
        <v>239</v>
      </c>
      <c r="K13" s="114" t="s">
        <v>239</v>
      </c>
      <c r="L13" s="114" t="s">
        <v>239</v>
      </c>
      <c r="M13" s="114" t="s">
        <v>239</v>
      </c>
      <c r="N13" s="114" t="s">
        <v>239</v>
      </c>
      <c r="O13" s="114" t="s">
        <v>239</v>
      </c>
      <c r="P13" s="114" t="s">
        <v>239</v>
      </c>
      <c r="Q13" s="114" t="s">
        <v>239</v>
      </c>
      <c r="R13" s="114" t="s">
        <v>239</v>
      </c>
      <c r="S13" s="114" t="s">
        <v>239</v>
      </c>
      <c r="T13" s="114" t="s">
        <v>239</v>
      </c>
      <c r="U13" s="114" t="s">
        <v>239</v>
      </c>
      <c r="V13" s="114" t="s">
        <v>239</v>
      </c>
      <c r="W13" s="114" t="s">
        <v>239</v>
      </c>
      <c r="X13" s="114" t="s">
        <v>239</v>
      </c>
      <c r="Y13" s="114" t="s">
        <v>239</v>
      </c>
      <c r="Z13" s="114" t="s">
        <v>239</v>
      </c>
      <c r="AA13" s="114" t="s">
        <v>239</v>
      </c>
      <c r="AB13" s="114" t="s">
        <v>239</v>
      </c>
      <c r="AC13" s="114" t="s">
        <v>239</v>
      </c>
      <c r="AD13" s="114" t="s">
        <v>239</v>
      </c>
      <c r="AE13" s="114" t="s">
        <v>239</v>
      </c>
      <c r="AF13" s="114" t="s">
        <v>239</v>
      </c>
      <c r="AG13" s="114" t="s">
        <v>239</v>
      </c>
      <c r="AH13" s="114" t="s">
        <v>239</v>
      </c>
      <c r="AI13" s="114" t="s">
        <v>239</v>
      </c>
      <c r="AJ13" s="114" t="s">
        <v>239</v>
      </c>
      <c r="AK13" s="114" t="s">
        <v>11</v>
      </c>
      <c r="AL13" s="114" t="s">
        <v>11</v>
      </c>
    </row>
    <row r="14" spans="1:38" ht="16.5">
      <c r="A14" s="114" t="s">
        <v>241</v>
      </c>
      <c r="B14" s="114" t="s">
        <v>239</v>
      </c>
      <c r="C14" s="114" t="s">
        <v>239</v>
      </c>
      <c r="D14" s="114" t="s">
        <v>239</v>
      </c>
      <c r="E14" s="114" t="s">
        <v>239</v>
      </c>
      <c r="F14" s="114" t="s">
        <v>239</v>
      </c>
      <c r="G14" s="114" t="s">
        <v>239</v>
      </c>
      <c r="H14" s="114" t="s">
        <v>239</v>
      </c>
      <c r="I14" s="114" t="s">
        <v>239</v>
      </c>
      <c r="J14" s="114" t="s">
        <v>239</v>
      </c>
      <c r="K14" s="114" t="s">
        <v>239</v>
      </c>
      <c r="L14" s="114" t="s">
        <v>239</v>
      </c>
      <c r="M14" s="114" t="s">
        <v>239</v>
      </c>
      <c r="N14" s="114" t="s">
        <v>239</v>
      </c>
      <c r="O14" s="114" t="s">
        <v>239</v>
      </c>
      <c r="P14" s="114" t="s">
        <v>239</v>
      </c>
      <c r="Q14" s="114" t="s">
        <v>239</v>
      </c>
      <c r="R14" s="114" t="s">
        <v>239</v>
      </c>
      <c r="S14" s="114" t="s">
        <v>239</v>
      </c>
      <c r="T14" s="114" t="s">
        <v>239</v>
      </c>
      <c r="U14" s="114" t="s">
        <v>239</v>
      </c>
      <c r="V14" s="114" t="s">
        <v>239</v>
      </c>
      <c r="W14" s="114" t="s">
        <v>239</v>
      </c>
      <c r="X14" s="114" t="s">
        <v>239</v>
      </c>
      <c r="Y14" s="114" t="s">
        <v>239</v>
      </c>
      <c r="Z14" s="114" t="s">
        <v>239</v>
      </c>
      <c r="AA14" s="114" t="s">
        <v>239</v>
      </c>
      <c r="AB14" s="114" t="s">
        <v>239</v>
      </c>
      <c r="AC14" s="114" t="s">
        <v>239</v>
      </c>
      <c r="AD14" s="114" t="s">
        <v>239</v>
      </c>
      <c r="AE14" s="114" t="s">
        <v>239</v>
      </c>
      <c r="AF14" s="114" t="s">
        <v>239</v>
      </c>
      <c r="AG14" s="114" t="s">
        <v>239</v>
      </c>
      <c r="AH14" s="114" t="s">
        <v>239</v>
      </c>
      <c r="AI14" s="114" t="s">
        <v>239</v>
      </c>
      <c r="AJ14" s="114" t="s">
        <v>239</v>
      </c>
      <c r="AK14" s="114" t="s">
        <v>11</v>
      </c>
      <c r="AL14" s="114" t="s">
        <v>11</v>
      </c>
    </row>
    <row r="15" spans="1:38" ht="16.5">
      <c r="A15" s="114" t="s">
        <v>242</v>
      </c>
      <c r="B15" s="114" t="s">
        <v>239</v>
      </c>
      <c r="C15" s="114" t="s">
        <v>239</v>
      </c>
      <c r="D15" s="114" t="s">
        <v>239</v>
      </c>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6">
        <v>2.5499999999999998</v>
      </c>
      <c r="AF15" s="116">
        <v>2.78</v>
      </c>
      <c r="AG15" s="116">
        <v>3.22</v>
      </c>
      <c r="AH15" s="116">
        <v>3.46</v>
      </c>
      <c r="AI15" s="116">
        <v>3.84</v>
      </c>
      <c r="AJ15" s="116">
        <v>4.1500000000000004</v>
      </c>
      <c r="AK15" s="114" t="s">
        <v>11</v>
      </c>
      <c r="AL15" s="114" t="s">
        <v>11</v>
      </c>
    </row>
    <row r="16" spans="1:38" ht="16.5">
      <c r="A16" s="114" t="s">
        <v>243</v>
      </c>
      <c r="B16" s="114" t="s">
        <v>239</v>
      </c>
      <c r="C16" s="114" t="s">
        <v>239</v>
      </c>
      <c r="D16" s="114" t="s">
        <v>239</v>
      </c>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t="s">
        <v>239</v>
      </c>
      <c r="AF16" s="114" t="s">
        <v>239</v>
      </c>
      <c r="AG16" s="114" t="s">
        <v>239</v>
      </c>
      <c r="AH16" s="114" t="s">
        <v>239</v>
      </c>
      <c r="AI16" s="114" t="s">
        <v>239</v>
      </c>
      <c r="AJ16" s="114" t="s">
        <v>239</v>
      </c>
      <c r="AK16" s="114" t="s">
        <v>11</v>
      </c>
      <c r="AL16" s="114" t="s">
        <v>11</v>
      </c>
    </row>
    <row r="17" spans="1:39" ht="16.5">
      <c r="A17" s="114" t="s">
        <v>244</v>
      </c>
      <c r="B17" s="115">
        <v>26677.65</v>
      </c>
      <c r="C17" s="115">
        <v>26677.65</v>
      </c>
      <c r="D17" s="115">
        <v>26677.65</v>
      </c>
      <c r="E17" s="115" t="s">
        <v>239</v>
      </c>
      <c r="F17" s="115" t="s">
        <v>239</v>
      </c>
      <c r="G17" s="115" t="s">
        <v>239</v>
      </c>
      <c r="H17" s="115" t="s">
        <v>239</v>
      </c>
      <c r="I17" s="115" t="s">
        <v>239</v>
      </c>
      <c r="J17" s="115" t="s">
        <v>239</v>
      </c>
      <c r="K17" s="115" t="s">
        <v>239</v>
      </c>
      <c r="L17" s="115" t="s">
        <v>239</v>
      </c>
      <c r="M17" s="115" t="s">
        <v>239</v>
      </c>
      <c r="N17" s="115" t="s">
        <v>239</v>
      </c>
      <c r="O17" s="115" t="s">
        <v>239</v>
      </c>
      <c r="P17" s="115" t="s">
        <v>239</v>
      </c>
      <c r="Q17" s="115" t="s">
        <v>239</v>
      </c>
      <c r="R17" s="115" t="s">
        <v>239</v>
      </c>
      <c r="S17" s="115" t="s">
        <v>239</v>
      </c>
      <c r="T17" s="115" t="s">
        <v>239</v>
      </c>
      <c r="U17" s="115" t="s">
        <v>239</v>
      </c>
      <c r="V17" s="115" t="s">
        <v>239</v>
      </c>
      <c r="W17" s="115" t="s">
        <v>239</v>
      </c>
      <c r="X17" s="115" t="s">
        <v>239</v>
      </c>
      <c r="Y17" s="115" t="s">
        <v>239</v>
      </c>
      <c r="Z17" s="115" t="s">
        <v>239</v>
      </c>
      <c r="AA17" s="115" t="s">
        <v>239</v>
      </c>
      <c r="AB17" s="115" t="s">
        <v>239</v>
      </c>
      <c r="AC17" s="115" t="s">
        <v>239</v>
      </c>
      <c r="AD17" s="115" t="s">
        <v>239</v>
      </c>
      <c r="AE17" s="115">
        <v>11806.84</v>
      </c>
      <c r="AF17" s="115">
        <v>11446.05</v>
      </c>
      <c r="AG17" s="115">
        <v>11894.16</v>
      </c>
      <c r="AH17" s="115">
        <v>12081.43</v>
      </c>
      <c r="AI17" s="115">
        <v>13043.73</v>
      </c>
      <c r="AJ17" s="115">
        <v>13310.63</v>
      </c>
      <c r="AK17" s="115">
        <v>-50.11</v>
      </c>
      <c r="AL17" s="115">
        <v>-50.11</v>
      </c>
    </row>
    <row r="18" spans="1:39" ht="16.5">
      <c r="A18" s="114" t="s">
        <v>245</v>
      </c>
      <c r="B18" s="115">
        <v>25939.48</v>
      </c>
      <c r="C18" s="115">
        <v>25939.48</v>
      </c>
      <c r="D18" s="115">
        <v>25939.48</v>
      </c>
      <c r="E18" s="115" t="s">
        <v>239</v>
      </c>
      <c r="F18" s="115" t="s">
        <v>239</v>
      </c>
      <c r="G18" s="115" t="s">
        <v>239</v>
      </c>
      <c r="H18" s="115" t="s">
        <v>239</v>
      </c>
      <c r="I18" s="115" t="s">
        <v>239</v>
      </c>
      <c r="J18" s="115" t="s">
        <v>239</v>
      </c>
      <c r="K18" s="115" t="s">
        <v>239</v>
      </c>
      <c r="L18" s="115" t="s">
        <v>239</v>
      </c>
      <c r="M18" s="115" t="s">
        <v>239</v>
      </c>
      <c r="N18" s="115" t="s">
        <v>239</v>
      </c>
      <c r="O18" s="115" t="s">
        <v>239</v>
      </c>
      <c r="P18" s="115" t="s">
        <v>239</v>
      </c>
      <c r="Q18" s="115" t="s">
        <v>239</v>
      </c>
      <c r="R18" s="115" t="s">
        <v>239</v>
      </c>
      <c r="S18" s="115" t="s">
        <v>239</v>
      </c>
      <c r="T18" s="115" t="s">
        <v>239</v>
      </c>
      <c r="U18" s="115" t="s">
        <v>239</v>
      </c>
      <c r="V18" s="115" t="s">
        <v>239</v>
      </c>
      <c r="W18" s="115" t="s">
        <v>239</v>
      </c>
      <c r="X18" s="115" t="s">
        <v>239</v>
      </c>
      <c r="Y18" s="115" t="s">
        <v>239</v>
      </c>
      <c r="Z18" s="115" t="s">
        <v>239</v>
      </c>
      <c r="AA18" s="115" t="s">
        <v>239</v>
      </c>
      <c r="AB18" s="115" t="s">
        <v>239</v>
      </c>
      <c r="AC18" s="115" t="s">
        <v>239</v>
      </c>
      <c r="AD18" s="115" t="s">
        <v>239</v>
      </c>
      <c r="AE18" s="115">
        <v>11380.87</v>
      </c>
      <c r="AF18" s="115">
        <v>11001.24</v>
      </c>
      <c r="AG18" s="115">
        <v>11552.53</v>
      </c>
      <c r="AH18" s="115">
        <v>11694.76</v>
      </c>
      <c r="AI18" s="115">
        <v>12663.8</v>
      </c>
      <c r="AJ18" s="115">
        <v>12932.2</v>
      </c>
      <c r="AK18" s="115">
        <v>-50.14</v>
      </c>
      <c r="AL18" s="115">
        <v>-50.14</v>
      </c>
    </row>
    <row r="19" spans="1:39" ht="16.5">
      <c r="A19" s="114" t="s">
        <v>246</v>
      </c>
      <c r="B19" s="115">
        <v>26677.65</v>
      </c>
      <c r="C19" s="115">
        <v>26677.65</v>
      </c>
      <c r="D19" s="115">
        <v>26677.65</v>
      </c>
      <c r="E19" s="115" t="s">
        <v>239</v>
      </c>
      <c r="F19" s="115" t="s">
        <v>239</v>
      </c>
      <c r="G19" s="115" t="s">
        <v>239</v>
      </c>
      <c r="H19" s="115" t="s">
        <v>239</v>
      </c>
      <c r="I19" s="115" t="s">
        <v>239</v>
      </c>
      <c r="J19" s="115" t="s">
        <v>239</v>
      </c>
      <c r="K19" s="115" t="s">
        <v>239</v>
      </c>
      <c r="L19" s="115" t="s">
        <v>239</v>
      </c>
      <c r="M19" s="115" t="s">
        <v>239</v>
      </c>
      <c r="N19" s="115" t="s">
        <v>239</v>
      </c>
      <c r="O19" s="115" t="s">
        <v>239</v>
      </c>
      <c r="P19" s="115" t="s">
        <v>239</v>
      </c>
      <c r="Q19" s="115" t="s">
        <v>239</v>
      </c>
      <c r="R19" s="115" t="s">
        <v>239</v>
      </c>
      <c r="S19" s="115" t="s">
        <v>239</v>
      </c>
      <c r="T19" s="115" t="s">
        <v>239</v>
      </c>
      <c r="U19" s="115" t="s">
        <v>239</v>
      </c>
      <c r="V19" s="115" t="s">
        <v>239</v>
      </c>
      <c r="W19" s="115" t="s">
        <v>239</v>
      </c>
      <c r="X19" s="115" t="s">
        <v>239</v>
      </c>
      <c r="Y19" s="115" t="s">
        <v>239</v>
      </c>
      <c r="Z19" s="115" t="s">
        <v>239</v>
      </c>
      <c r="AA19" s="115" t="s">
        <v>239</v>
      </c>
      <c r="AB19" s="115" t="s">
        <v>239</v>
      </c>
      <c r="AC19" s="115" t="s">
        <v>239</v>
      </c>
      <c r="AD19" s="115" t="s">
        <v>239</v>
      </c>
      <c r="AE19" s="115">
        <v>11806.84</v>
      </c>
      <c r="AF19" s="115">
        <v>11446.05</v>
      </c>
      <c r="AG19" s="115">
        <v>11894.16</v>
      </c>
      <c r="AH19" s="115">
        <v>12081.43</v>
      </c>
      <c r="AI19" s="115">
        <v>13043.73</v>
      </c>
      <c r="AJ19" s="115">
        <v>13310.63</v>
      </c>
      <c r="AK19" s="115">
        <v>-50.11</v>
      </c>
      <c r="AL19" s="115">
        <v>-50.11</v>
      </c>
    </row>
    <row r="20" spans="1:39" ht="16.5">
      <c r="A20" s="114" t="s">
        <v>247</v>
      </c>
      <c r="B20" s="115">
        <v>25939.48</v>
      </c>
      <c r="C20" s="115">
        <v>25939.48</v>
      </c>
      <c r="D20" s="115">
        <v>25939.48</v>
      </c>
      <c r="E20" s="115" t="s">
        <v>239</v>
      </c>
      <c r="F20" s="115" t="s">
        <v>239</v>
      </c>
      <c r="G20" s="115" t="s">
        <v>239</v>
      </c>
      <c r="H20" s="115" t="s">
        <v>239</v>
      </c>
      <c r="I20" s="115" t="s">
        <v>239</v>
      </c>
      <c r="J20" s="115" t="s">
        <v>239</v>
      </c>
      <c r="K20" s="115" t="s">
        <v>239</v>
      </c>
      <c r="L20" s="115" t="s">
        <v>239</v>
      </c>
      <c r="M20" s="115" t="s">
        <v>239</v>
      </c>
      <c r="N20" s="115" t="s">
        <v>239</v>
      </c>
      <c r="O20" s="115" t="s">
        <v>239</v>
      </c>
      <c r="P20" s="115" t="s">
        <v>239</v>
      </c>
      <c r="Q20" s="115" t="s">
        <v>239</v>
      </c>
      <c r="R20" s="115" t="s">
        <v>239</v>
      </c>
      <c r="S20" s="115" t="s">
        <v>239</v>
      </c>
      <c r="T20" s="115" t="s">
        <v>239</v>
      </c>
      <c r="U20" s="115" t="s">
        <v>239</v>
      </c>
      <c r="V20" s="115" t="s">
        <v>239</v>
      </c>
      <c r="W20" s="115" t="s">
        <v>239</v>
      </c>
      <c r="X20" s="115" t="s">
        <v>239</v>
      </c>
      <c r="Y20" s="115" t="s">
        <v>239</v>
      </c>
      <c r="Z20" s="115" t="s">
        <v>239</v>
      </c>
      <c r="AA20" s="115" t="s">
        <v>239</v>
      </c>
      <c r="AB20" s="115" t="s">
        <v>239</v>
      </c>
      <c r="AC20" s="115" t="s">
        <v>239</v>
      </c>
      <c r="AD20" s="115" t="s">
        <v>239</v>
      </c>
      <c r="AE20" s="115">
        <v>11380.87</v>
      </c>
      <c r="AF20" s="115">
        <v>11001.24</v>
      </c>
      <c r="AG20" s="115">
        <v>11552.53</v>
      </c>
      <c r="AH20" s="115">
        <v>11694.76</v>
      </c>
      <c r="AI20" s="115">
        <v>12663.8</v>
      </c>
      <c r="AJ20" s="115">
        <v>12932.2</v>
      </c>
      <c r="AK20" s="115">
        <v>-50.14</v>
      </c>
      <c r="AL20" s="115">
        <v>-50.14</v>
      </c>
    </row>
    <row r="21" spans="1:39">
      <c r="A21" s="117" t="s">
        <v>248</v>
      </c>
      <c r="B21" s="117" t="s">
        <v>248</v>
      </c>
      <c r="C21" s="117" t="s">
        <v>248</v>
      </c>
      <c r="D21" s="117" t="s">
        <v>248</v>
      </c>
      <c r="E21" s="117" t="s">
        <v>248</v>
      </c>
      <c r="F21" s="117" t="s">
        <v>248</v>
      </c>
      <c r="G21" s="117" t="s">
        <v>248</v>
      </c>
      <c r="H21" s="117" t="s">
        <v>248</v>
      </c>
      <c r="I21" s="117" t="s">
        <v>248</v>
      </c>
      <c r="J21" s="117" t="s">
        <v>248</v>
      </c>
      <c r="K21" s="117" t="s">
        <v>248</v>
      </c>
      <c r="L21" s="117" t="s">
        <v>248</v>
      </c>
      <c r="M21" s="117" t="s">
        <v>248</v>
      </c>
      <c r="N21" s="117" t="s">
        <v>248</v>
      </c>
      <c r="O21" s="117" t="s">
        <v>248</v>
      </c>
      <c r="P21" s="117" t="s">
        <v>248</v>
      </c>
      <c r="Q21" s="117" t="s">
        <v>248</v>
      </c>
      <c r="R21" s="117" t="s">
        <v>248</v>
      </c>
      <c r="S21" s="117" t="s">
        <v>248</v>
      </c>
      <c r="T21" s="117" t="s">
        <v>248</v>
      </c>
      <c r="U21" s="117" t="s">
        <v>248</v>
      </c>
      <c r="V21" s="117" t="s">
        <v>248</v>
      </c>
      <c r="W21" s="117" t="s">
        <v>248</v>
      </c>
      <c r="X21" s="117" t="s">
        <v>248</v>
      </c>
      <c r="Y21" s="117" t="s">
        <v>248</v>
      </c>
      <c r="Z21" s="117" t="s">
        <v>248</v>
      </c>
      <c r="AA21" s="117" t="s">
        <v>248</v>
      </c>
      <c r="AB21" s="117" t="s">
        <v>248</v>
      </c>
      <c r="AC21" s="117" t="s">
        <v>248</v>
      </c>
      <c r="AD21" s="117" t="s">
        <v>248</v>
      </c>
      <c r="AE21" s="117" t="s">
        <v>248</v>
      </c>
      <c r="AF21" s="117" t="s">
        <v>248</v>
      </c>
      <c r="AG21" s="117" t="s">
        <v>248</v>
      </c>
      <c r="AH21" s="117" t="s">
        <v>248</v>
      </c>
      <c r="AI21" s="117" t="s">
        <v>248</v>
      </c>
      <c r="AJ21" s="117" t="s">
        <v>248</v>
      </c>
      <c r="AK21" s="117" t="s">
        <v>248</v>
      </c>
      <c r="AL21" s="117" t="s">
        <v>248</v>
      </c>
    </row>
    <row r="22" spans="1:39">
      <c r="A22" s="117" t="s">
        <v>248</v>
      </c>
      <c r="B22" s="117" t="s">
        <v>248</v>
      </c>
      <c r="C22" s="117" t="s">
        <v>248</v>
      </c>
      <c r="D22" s="117" t="s">
        <v>248</v>
      </c>
      <c r="E22" s="117" t="s">
        <v>248</v>
      </c>
      <c r="F22" s="117" t="s">
        <v>248</v>
      </c>
      <c r="G22" s="117" t="s">
        <v>248</v>
      </c>
      <c r="H22" s="117" t="s">
        <v>248</v>
      </c>
      <c r="I22" s="117" t="s">
        <v>248</v>
      </c>
      <c r="J22" s="117" t="s">
        <v>248</v>
      </c>
      <c r="K22" s="117" t="s">
        <v>248</v>
      </c>
      <c r="L22" s="117" t="s">
        <v>248</v>
      </c>
      <c r="M22" s="117" t="s">
        <v>248</v>
      </c>
      <c r="N22" s="117" t="s">
        <v>248</v>
      </c>
      <c r="O22" s="117" t="s">
        <v>248</v>
      </c>
      <c r="P22" s="117" t="s">
        <v>248</v>
      </c>
      <c r="Q22" s="117" t="s">
        <v>248</v>
      </c>
      <c r="R22" s="117" t="s">
        <v>248</v>
      </c>
      <c r="S22" s="117" t="s">
        <v>248</v>
      </c>
      <c r="T22" s="117" t="s">
        <v>248</v>
      </c>
      <c r="U22" s="117" t="s">
        <v>248</v>
      </c>
      <c r="V22" s="117" t="s">
        <v>248</v>
      </c>
      <c r="W22" s="117" t="s">
        <v>248</v>
      </c>
      <c r="X22" s="117" t="s">
        <v>248</v>
      </c>
      <c r="Y22" s="117" t="s">
        <v>248</v>
      </c>
      <c r="Z22" s="117" t="s">
        <v>248</v>
      </c>
      <c r="AA22" s="117" t="s">
        <v>248</v>
      </c>
      <c r="AB22" s="117" t="s">
        <v>248</v>
      </c>
      <c r="AC22" s="117" t="s">
        <v>248</v>
      </c>
      <c r="AD22" s="117" t="s">
        <v>248</v>
      </c>
      <c r="AE22" s="117" t="s">
        <v>248</v>
      </c>
      <c r="AF22" s="117" t="s">
        <v>248</v>
      </c>
      <c r="AG22" s="117" t="s">
        <v>248</v>
      </c>
      <c r="AH22" s="117" t="s">
        <v>248</v>
      </c>
      <c r="AI22" s="117" t="s">
        <v>248</v>
      </c>
      <c r="AJ22" s="117" t="s">
        <v>248</v>
      </c>
      <c r="AK22" s="117" t="s">
        <v>248</v>
      </c>
      <c r="AL22" s="117" t="s">
        <v>248</v>
      </c>
    </row>
    <row r="23" spans="1:39" ht="129">
      <c r="A23" s="113" t="s">
        <v>225</v>
      </c>
      <c r="B23" s="113" t="s">
        <v>226</v>
      </c>
      <c r="C23" s="113" t="s">
        <v>227</v>
      </c>
      <c r="D23" s="113">
        <v>1990</v>
      </c>
      <c r="E23" s="113">
        <v>1991</v>
      </c>
      <c r="F23" s="113">
        <v>1992</v>
      </c>
      <c r="G23" s="113">
        <v>1993</v>
      </c>
      <c r="H23" s="113">
        <v>1994</v>
      </c>
      <c r="I23" s="113">
        <v>1995</v>
      </c>
      <c r="J23" s="113">
        <v>1996</v>
      </c>
      <c r="K23" s="113">
        <v>1997</v>
      </c>
      <c r="L23" s="113">
        <v>1998</v>
      </c>
      <c r="M23" s="113">
        <v>1999</v>
      </c>
      <c r="N23" s="113">
        <v>2000</v>
      </c>
      <c r="O23" s="113">
        <v>2001</v>
      </c>
      <c r="P23" s="113">
        <v>2002</v>
      </c>
      <c r="Q23" s="113">
        <v>2003</v>
      </c>
      <c r="R23" s="113">
        <v>2004</v>
      </c>
      <c r="S23" s="113">
        <v>2005</v>
      </c>
      <c r="T23" s="113">
        <v>2006</v>
      </c>
      <c r="U23" s="113">
        <v>2007</v>
      </c>
      <c r="V23" s="113">
        <v>2008</v>
      </c>
      <c r="W23" s="113">
        <v>2009</v>
      </c>
      <c r="X23" s="113">
        <v>2010</v>
      </c>
      <c r="Y23" s="113">
        <v>2011</v>
      </c>
      <c r="Z23" s="113">
        <v>2012</v>
      </c>
      <c r="AA23" s="113">
        <v>2013</v>
      </c>
      <c r="AB23" s="113">
        <v>2014</v>
      </c>
      <c r="AC23" s="113">
        <v>2015</v>
      </c>
      <c r="AD23" s="113">
        <v>2016</v>
      </c>
      <c r="AE23" s="113">
        <v>2017</v>
      </c>
      <c r="AF23" s="113">
        <v>2018</v>
      </c>
      <c r="AG23" s="113">
        <v>2019</v>
      </c>
      <c r="AH23" s="113">
        <v>2020</v>
      </c>
      <c r="AI23" s="113">
        <v>2021</v>
      </c>
      <c r="AJ23" s="113">
        <v>2022</v>
      </c>
      <c r="AK23" s="113" t="s">
        <v>228</v>
      </c>
      <c r="AL23" s="113" t="s">
        <v>229</v>
      </c>
    </row>
    <row r="24" spans="1:39" ht="16.5">
      <c r="A24" s="114"/>
      <c r="B24" s="114" t="s">
        <v>249</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t="s">
        <v>231</v>
      </c>
      <c r="AL24" s="114" t="s">
        <v>231</v>
      </c>
    </row>
    <row r="25" spans="1:39" ht="16.5">
      <c r="A25" s="114" t="s">
        <v>250</v>
      </c>
      <c r="B25" s="115">
        <v>23286.65</v>
      </c>
      <c r="C25" s="115">
        <v>23286.65</v>
      </c>
      <c r="D25" s="115">
        <v>23286.65</v>
      </c>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v>7784.54</v>
      </c>
      <c r="AF25" s="115">
        <v>7401.82</v>
      </c>
      <c r="AG25" s="115">
        <v>7677.11</v>
      </c>
      <c r="AH25" s="115">
        <v>7842.65</v>
      </c>
      <c r="AI25" s="115">
        <v>8603.7000000000007</v>
      </c>
      <c r="AJ25" s="115">
        <v>8850.5499999999993</v>
      </c>
      <c r="AK25" s="115">
        <v>-61.99</v>
      </c>
      <c r="AL25" s="115">
        <v>-61.99</v>
      </c>
    </row>
    <row r="26" spans="1:39" ht="16.5">
      <c r="A26" s="114" t="s">
        <v>251</v>
      </c>
      <c r="B26" s="115">
        <v>631.16</v>
      </c>
      <c r="C26" s="115">
        <v>631.16</v>
      </c>
      <c r="D26" s="115">
        <v>631.16</v>
      </c>
      <c r="E26" s="115" t="s">
        <v>239</v>
      </c>
      <c r="F26" s="115" t="s">
        <v>239</v>
      </c>
      <c r="G26" s="115" t="s">
        <v>239</v>
      </c>
      <c r="H26" s="115" t="s">
        <v>239</v>
      </c>
      <c r="I26" s="115" t="s">
        <v>239</v>
      </c>
      <c r="J26" s="115" t="s">
        <v>239</v>
      </c>
      <c r="K26" s="115" t="s">
        <v>239</v>
      </c>
      <c r="L26" s="115" t="s">
        <v>239</v>
      </c>
      <c r="M26" s="115" t="s">
        <v>239</v>
      </c>
      <c r="N26" s="115" t="s">
        <v>239</v>
      </c>
      <c r="O26" s="115" t="s">
        <v>239</v>
      </c>
      <c r="P26" s="115" t="s">
        <v>239</v>
      </c>
      <c r="Q26" s="115" t="s">
        <v>239</v>
      </c>
      <c r="R26" s="115" t="s">
        <v>239</v>
      </c>
      <c r="S26" s="115" t="s">
        <v>239</v>
      </c>
      <c r="T26" s="115" t="s">
        <v>239</v>
      </c>
      <c r="U26" s="115" t="s">
        <v>239</v>
      </c>
      <c r="V26" s="115" t="s">
        <v>239</v>
      </c>
      <c r="W26" s="115" t="s">
        <v>239</v>
      </c>
      <c r="X26" s="115" t="s">
        <v>239</v>
      </c>
      <c r="Y26" s="115" t="s">
        <v>239</v>
      </c>
      <c r="Z26" s="115" t="s">
        <v>239</v>
      </c>
      <c r="AA26" s="115" t="s">
        <v>239</v>
      </c>
      <c r="AB26" s="115" t="s">
        <v>239</v>
      </c>
      <c r="AC26" s="115" t="s">
        <v>239</v>
      </c>
      <c r="AD26" s="115" t="s">
        <v>239</v>
      </c>
      <c r="AE26" s="115">
        <v>956.74</v>
      </c>
      <c r="AF26" s="115">
        <v>1114.1600000000001</v>
      </c>
      <c r="AG26" s="115">
        <v>1179.26</v>
      </c>
      <c r="AH26" s="115">
        <v>1347.05</v>
      </c>
      <c r="AI26" s="115">
        <v>1477.71</v>
      </c>
      <c r="AJ26" s="115">
        <v>1609</v>
      </c>
      <c r="AK26" s="115">
        <v>154.93</v>
      </c>
      <c r="AL26" s="115">
        <v>154.93</v>
      </c>
      <c r="AM26" s="118"/>
    </row>
    <row r="27" spans="1:39" ht="16.5">
      <c r="A27" s="114" t="s">
        <v>252</v>
      </c>
      <c r="B27" s="115">
        <v>2205.98</v>
      </c>
      <c r="C27" s="115">
        <v>2205.98</v>
      </c>
      <c r="D27" s="115">
        <v>2205.98</v>
      </c>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v>2276.1799999999998</v>
      </c>
      <c r="AF27" s="115">
        <v>2138.84</v>
      </c>
      <c r="AG27" s="115">
        <v>2257.2399999999998</v>
      </c>
      <c r="AH27" s="115">
        <v>2080.98</v>
      </c>
      <c r="AI27" s="115">
        <v>2098.25</v>
      </c>
      <c r="AJ27" s="115">
        <v>1986.44</v>
      </c>
      <c r="AK27" s="115">
        <v>-9.9499999999999993</v>
      </c>
      <c r="AL27" s="115">
        <v>-9.9499999999999993</v>
      </c>
    </row>
    <row r="28" spans="1:39" ht="16.5">
      <c r="A28" s="114" t="s">
        <v>253</v>
      </c>
      <c r="B28" s="115">
        <v>-738.17</v>
      </c>
      <c r="C28" s="115">
        <v>-738.17</v>
      </c>
      <c r="D28" s="115">
        <v>-738.17</v>
      </c>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v>-425.97</v>
      </c>
      <c r="AF28" s="115">
        <v>-444.81</v>
      </c>
      <c r="AG28" s="115">
        <v>-341.63</v>
      </c>
      <c r="AH28" s="115">
        <v>-386.66</v>
      </c>
      <c r="AI28" s="115">
        <v>-379.93</v>
      </c>
      <c r="AJ28" s="115">
        <v>-378.43</v>
      </c>
      <c r="AK28" s="115">
        <v>-48.73</v>
      </c>
      <c r="AL28" s="115">
        <v>-48.73</v>
      </c>
      <c r="AM28" s="118"/>
    </row>
    <row r="29" spans="1:39" ht="16.5">
      <c r="A29" s="114" t="s">
        <v>254</v>
      </c>
      <c r="B29" s="115">
        <v>553.87</v>
      </c>
      <c r="C29" s="115">
        <v>553.87</v>
      </c>
      <c r="D29" s="115">
        <v>553.87</v>
      </c>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v>789.38</v>
      </c>
      <c r="AF29" s="115">
        <v>791.24</v>
      </c>
      <c r="AG29" s="115">
        <v>780.55</v>
      </c>
      <c r="AH29" s="115">
        <v>810.75</v>
      </c>
      <c r="AI29" s="115">
        <v>864.07</v>
      </c>
      <c r="AJ29" s="115">
        <v>864.63</v>
      </c>
      <c r="AK29" s="115">
        <v>56.11</v>
      </c>
      <c r="AL29" s="115">
        <v>56.11</v>
      </c>
    </row>
    <row r="30" spans="1:39" ht="16.5">
      <c r="A30" s="114" t="s">
        <v>255</v>
      </c>
      <c r="B30" s="114" t="s">
        <v>239</v>
      </c>
      <c r="C30" s="114" t="s">
        <v>239</v>
      </c>
      <c r="D30" s="114" t="s">
        <v>239</v>
      </c>
      <c r="E30" s="114" t="s">
        <v>239</v>
      </c>
      <c r="F30" s="114" t="s">
        <v>239</v>
      </c>
      <c r="G30" s="114" t="s">
        <v>239</v>
      </c>
      <c r="H30" s="114" t="s">
        <v>239</v>
      </c>
      <c r="I30" s="114" t="s">
        <v>239</v>
      </c>
      <c r="J30" s="114" t="s">
        <v>239</v>
      </c>
      <c r="K30" s="114" t="s">
        <v>239</v>
      </c>
      <c r="L30" s="114" t="s">
        <v>239</v>
      </c>
      <c r="M30" s="114" t="s">
        <v>239</v>
      </c>
      <c r="N30" s="114" t="s">
        <v>239</v>
      </c>
      <c r="O30" s="114" t="s">
        <v>239</v>
      </c>
      <c r="P30" s="114" t="s">
        <v>239</v>
      </c>
      <c r="Q30" s="114" t="s">
        <v>239</v>
      </c>
      <c r="R30" s="114" t="s">
        <v>239</v>
      </c>
      <c r="S30" s="114" t="s">
        <v>239</v>
      </c>
      <c r="T30" s="114" t="s">
        <v>239</v>
      </c>
      <c r="U30" s="114" t="s">
        <v>239</v>
      </c>
      <c r="V30" s="114" t="s">
        <v>239</v>
      </c>
      <c r="W30" s="114" t="s">
        <v>239</v>
      </c>
      <c r="X30" s="114" t="s">
        <v>239</v>
      </c>
      <c r="Y30" s="114" t="s">
        <v>239</v>
      </c>
      <c r="Z30" s="114" t="s">
        <v>239</v>
      </c>
      <c r="AA30" s="114" t="s">
        <v>239</v>
      </c>
      <c r="AB30" s="114" t="s">
        <v>239</v>
      </c>
      <c r="AC30" s="114" t="s">
        <v>239</v>
      </c>
      <c r="AD30" s="114" t="s">
        <v>239</v>
      </c>
      <c r="AE30" s="114" t="s">
        <v>239</v>
      </c>
      <c r="AF30" s="114" t="s">
        <v>239</v>
      </c>
      <c r="AG30" s="114" t="s">
        <v>239</v>
      </c>
      <c r="AH30" s="114" t="s">
        <v>239</v>
      </c>
      <c r="AI30" s="114" t="s">
        <v>239</v>
      </c>
      <c r="AJ30" s="114" t="s">
        <v>239</v>
      </c>
      <c r="AK30" s="114" t="s">
        <v>11</v>
      </c>
      <c r="AL30" s="114" t="s">
        <v>11</v>
      </c>
    </row>
    <row r="31" spans="1:39" ht="16.5">
      <c r="A31" s="114" t="s">
        <v>245</v>
      </c>
      <c r="B31" s="115">
        <v>25939.48</v>
      </c>
      <c r="C31" s="115">
        <v>25939.48</v>
      </c>
      <c r="D31" s="115">
        <v>25939.48</v>
      </c>
      <c r="E31" s="115" t="s">
        <v>239</v>
      </c>
      <c r="F31" s="115" t="s">
        <v>239</v>
      </c>
      <c r="G31" s="115" t="s">
        <v>239</v>
      </c>
      <c r="H31" s="115" t="s">
        <v>239</v>
      </c>
      <c r="I31" s="115" t="s">
        <v>239</v>
      </c>
      <c r="J31" s="115" t="s">
        <v>239</v>
      </c>
      <c r="K31" s="115" t="s">
        <v>239</v>
      </c>
      <c r="L31" s="115" t="s">
        <v>239</v>
      </c>
      <c r="M31" s="115" t="s">
        <v>239</v>
      </c>
      <c r="N31" s="115" t="s">
        <v>239</v>
      </c>
      <c r="O31" s="115" t="s">
        <v>239</v>
      </c>
      <c r="P31" s="115" t="s">
        <v>239</v>
      </c>
      <c r="Q31" s="115" t="s">
        <v>239</v>
      </c>
      <c r="R31" s="115" t="s">
        <v>239</v>
      </c>
      <c r="S31" s="115" t="s">
        <v>239</v>
      </c>
      <c r="T31" s="115" t="s">
        <v>239</v>
      </c>
      <c r="U31" s="115" t="s">
        <v>239</v>
      </c>
      <c r="V31" s="115" t="s">
        <v>239</v>
      </c>
      <c r="W31" s="115" t="s">
        <v>239</v>
      </c>
      <c r="X31" s="115" t="s">
        <v>239</v>
      </c>
      <c r="Y31" s="115" t="s">
        <v>239</v>
      </c>
      <c r="Z31" s="115" t="s">
        <v>239</v>
      </c>
      <c r="AA31" s="115" t="s">
        <v>239</v>
      </c>
      <c r="AB31" s="115" t="s">
        <v>239</v>
      </c>
      <c r="AC31" s="115" t="s">
        <v>239</v>
      </c>
      <c r="AD31" s="115" t="s">
        <v>239</v>
      </c>
      <c r="AE31" s="115">
        <v>11380.87</v>
      </c>
      <c r="AF31" s="115">
        <v>11001.24</v>
      </c>
      <c r="AG31" s="115">
        <v>11552.53</v>
      </c>
      <c r="AH31" s="115">
        <v>11694.76</v>
      </c>
      <c r="AI31" s="115">
        <v>12663.8</v>
      </c>
      <c r="AJ31" s="115">
        <v>12932.2</v>
      </c>
      <c r="AK31" s="115">
        <v>-50.14</v>
      </c>
      <c r="AL31" s="115">
        <v>-50.14</v>
      </c>
    </row>
  </sheetData>
  <mergeCells count="2">
    <mergeCell ref="A4:A5"/>
    <mergeCell ref="B5:AJ5"/>
  </mergeCells>
  <pageMargins left="0.7" right="0.7" top="0.75" bottom="0.75" header="0.3" footer="0.3"/>
  <ignoredErrors>
    <ignoredError sqref="A4:AL4 A6:AL31 A5 C5:AL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26"/>
  <sheetViews>
    <sheetView topLeftCell="A18" workbookViewId="0">
      <selection activeCell="A6" sqref="A6:D6"/>
    </sheetView>
  </sheetViews>
  <sheetFormatPr defaultRowHeight="15.75"/>
  <cols>
    <col min="1" max="1" width="39.875" style="83" customWidth="1"/>
    <col min="2" max="3" width="16.125" style="83" customWidth="1"/>
    <col min="4" max="4" width="12.375" style="83" customWidth="1"/>
    <col min="5" max="16384" width="9" style="83"/>
  </cols>
  <sheetData>
    <row r="2" spans="1:4">
      <c r="A2" s="119" t="s">
        <v>256</v>
      </c>
    </row>
    <row r="4" spans="1:4" ht="64.5">
      <c r="A4" s="113"/>
      <c r="B4" s="113" t="s">
        <v>257</v>
      </c>
      <c r="C4" s="112" t="s">
        <v>258</v>
      </c>
      <c r="D4" s="112"/>
    </row>
    <row r="5" spans="1:4">
      <c r="A5" s="113"/>
      <c r="B5" s="113">
        <v>2022</v>
      </c>
      <c r="C5" s="113">
        <v>2025</v>
      </c>
      <c r="D5" s="113">
        <v>2030</v>
      </c>
    </row>
    <row r="6" spans="1:4">
      <c r="A6" s="112" t="s">
        <v>259</v>
      </c>
      <c r="B6" s="112"/>
      <c r="C6" s="112"/>
      <c r="D6" s="112"/>
    </row>
    <row r="7" spans="1:4">
      <c r="A7" s="81" t="s">
        <v>165</v>
      </c>
      <c r="B7" s="120">
        <v>9123.2699968808593</v>
      </c>
      <c r="C7" s="120">
        <v>10604.414131659636</v>
      </c>
      <c r="D7" s="120">
        <v>12774.179417766902</v>
      </c>
    </row>
    <row r="8" spans="1:4">
      <c r="A8" s="81" t="s">
        <v>260</v>
      </c>
      <c r="B8" s="120">
        <v>1658.5820448705072</v>
      </c>
      <c r="C8" s="120">
        <v>1927.8494313064259</v>
      </c>
      <c r="D8" s="120">
        <v>2322.305996370399</v>
      </c>
    </row>
    <row r="9" spans="1:4">
      <c r="A9" s="81" t="s">
        <v>261</v>
      </c>
      <c r="B9" s="120">
        <v>2047.6511551880685</v>
      </c>
      <c r="C9" s="120">
        <v>2380.083112108854</v>
      </c>
      <c r="D9" s="120">
        <v>2867.0710447364645</v>
      </c>
    </row>
    <row r="10" spans="1:4">
      <c r="A10" s="81" t="s">
        <v>262</v>
      </c>
      <c r="B10" s="120">
        <v>-359.50635718146987</v>
      </c>
      <c r="C10" s="120">
        <v>-380.50034573379389</v>
      </c>
      <c r="D10" s="120">
        <v>-418.93289888318475</v>
      </c>
    </row>
    <row r="11" spans="1:4">
      <c r="A11" s="81" t="s">
        <v>221</v>
      </c>
      <c r="B11" s="120">
        <v>891.27511079763406</v>
      </c>
      <c r="C11" s="120">
        <v>1035.9717933778438</v>
      </c>
      <c r="D11" s="120">
        <v>1247.941602058424</v>
      </c>
    </row>
    <row r="12" spans="1:4">
      <c r="A12" s="121" t="s">
        <v>171</v>
      </c>
      <c r="B12" s="121" t="s">
        <v>239</v>
      </c>
      <c r="C12" s="121" t="s">
        <v>239</v>
      </c>
      <c r="D12" s="121" t="s">
        <v>239</v>
      </c>
    </row>
    <row r="13" spans="1:4">
      <c r="A13" s="155" t="s">
        <v>263</v>
      </c>
      <c r="B13" s="155"/>
      <c r="C13" s="155"/>
      <c r="D13" s="155"/>
    </row>
    <row r="14" spans="1:4">
      <c r="A14" s="81" t="s">
        <v>264</v>
      </c>
      <c r="B14" s="122">
        <v>7856.0551202024681</v>
      </c>
      <c r="C14" s="122">
        <v>9131.4695240033925</v>
      </c>
      <c r="D14" s="122">
        <v>10999.856154168709</v>
      </c>
    </row>
    <row r="15" spans="1:4">
      <c r="A15" s="81" t="s">
        <v>265</v>
      </c>
      <c r="B15" s="122">
        <v>7496.5487630209982</v>
      </c>
      <c r="C15" s="122">
        <v>8750.9691782695991</v>
      </c>
      <c r="D15" s="122">
        <v>10580.923255285525</v>
      </c>
    </row>
    <row r="16" spans="1:4">
      <c r="A16" s="81" t="s">
        <v>266</v>
      </c>
      <c r="B16" s="122">
        <v>3877.4904209682109</v>
      </c>
      <c r="C16" s="122">
        <v>4506.9930221892055</v>
      </c>
      <c r="D16" s="122">
        <v>5429.1672114334851</v>
      </c>
    </row>
    <row r="17" spans="1:4">
      <c r="A17" s="81" t="s">
        <v>267</v>
      </c>
      <c r="B17" s="122">
        <v>3877.4904209682109</v>
      </c>
      <c r="C17" s="122">
        <v>4506.9930221892055</v>
      </c>
      <c r="D17" s="122">
        <v>5429.1672114334851</v>
      </c>
    </row>
    <row r="18" spans="1:4">
      <c r="A18" s="81" t="s">
        <v>268</v>
      </c>
      <c r="B18" s="122">
        <v>858.2900726408468</v>
      </c>
      <c r="C18" s="122">
        <v>997.63170206379129</v>
      </c>
      <c r="D18" s="122">
        <v>1201.7567587225647</v>
      </c>
    </row>
    <row r="19" spans="1:4">
      <c r="A19" s="81" t="s">
        <v>269</v>
      </c>
      <c r="B19" s="122">
        <v>858.2900726408468</v>
      </c>
      <c r="C19" s="122">
        <v>997.63170206379129</v>
      </c>
      <c r="D19" s="122">
        <v>1201.7567587225647</v>
      </c>
    </row>
    <row r="20" spans="1:4">
      <c r="A20" s="81" t="s">
        <v>238</v>
      </c>
      <c r="B20" s="122">
        <v>1124.663721154898</v>
      </c>
      <c r="C20" s="122">
        <v>1307.2505649901198</v>
      </c>
      <c r="D20" s="122">
        <v>1574.7266236336122</v>
      </c>
    </row>
    <row r="21" spans="1:4">
      <c r="A21" s="81" t="s">
        <v>240</v>
      </c>
      <c r="B21" s="81" t="s">
        <v>239</v>
      </c>
      <c r="C21" s="81" t="s">
        <v>239</v>
      </c>
      <c r="D21" s="81" t="s">
        <v>239</v>
      </c>
    </row>
    <row r="22" spans="1:4">
      <c r="A22" s="81" t="s">
        <v>242</v>
      </c>
      <c r="B22" s="123">
        <v>4.2745692962801716</v>
      </c>
      <c r="C22" s="123">
        <v>4.969045903763524</v>
      </c>
      <c r="D22" s="123">
        <v>5.9863606244612511</v>
      </c>
    </row>
    <row r="23" spans="1:4">
      <c r="A23" s="81" t="s">
        <v>243</v>
      </c>
      <c r="B23" s="81" t="s">
        <v>239</v>
      </c>
      <c r="C23" s="81" t="s">
        <v>239</v>
      </c>
      <c r="D23" s="81" t="s">
        <v>239</v>
      </c>
    </row>
    <row r="24" spans="1:4">
      <c r="A24" s="121" t="s">
        <v>171</v>
      </c>
      <c r="B24" s="121" t="s">
        <v>239</v>
      </c>
      <c r="C24" s="121" t="s">
        <v>239</v>
      </c>
      <c r="D24" s="121" t="s">
        <v>239</v>
      </c>
    </row>
    <row r="25" spans="1:4">
      <c r="A25" s="81" t="s">
        <v>270</v>
      </c>
      <c r="B25" s="122">
        <v>13361.2719505556</v>
      </c>
      <c r="C25" s="122">
        <v>15567.818122718967</v>
      </c>
      <c r="D25" s="122">
        <v>18792.565162049006</v>
      </c>
    </row>
    <row r="26" spans="1:4">
      <c r="A26" s="81" t="s">
        <v>271</v>
      </c>
      <c r="B26" s="122">
        <v>13720.77830773707</v>
      </c>
      <c r="C26" s="122">
        <v>15948.31846845276</v>
      </c>
      <c r="D26" s="122">
        <v>19211.49806093219</v>
      </c>
    </row>
  </sheetData>
  <mergeCells count="3">
    <mergeCell ref="C4:D4"/>
    <mergeCell ref="A6:D6"/>
    <mergeCell ref="A13:D13"/>
  </mergeCells>
  <dataValidations count="1">
    <dataValidation allowBlank="1" showInputMessage="1" showErrorMessage="1" sqref="B7:B12 B14:B26 C21:D21 C23:D24 C12:D12" xr:uid="{9AEEE034-BC54-44DF-937C-F2F5A8E30EAD}"/>
  </dataValidations>
  <pageMargins left="0.7" right="0.7" top="0.75" bottom="0.75" header="0.3" footer="0.3"/>
  <ignoredErrors>
    <ignoredError sqref="A5:D6 A13:D13 A7:A11 A21 A14:A20 A26 A22 A23 A24 A12 A25 A4 D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6"/>
  <sheetViews>
    <sheetView topLeftCell="A26" workbookViewId="0">
      <selection activeCell="A4" sqref="A4"/>
    </sheetView>
  </sheetViews>
  <sheetFormatPr defaultRowHeight="15.75"/>
  <cols>
    <col min="1" max="1" width="39.625" style="83" customWidth="1"/>
    <col min="2" max="2" width="17.375" style="83" customWidth="1"/>
    <col min="3" max="3" width="15.875" style="83" customWidth="1"/>
    <col min="4" max="4" width="16.125" style="83" customWidth="1"/>
    <col min="5" max="16384" width="9" style="83"/>
  </cols>
  <sheetData>
    <row r="2" spans="1:4" ht="14.85" customHeight="1">
      <c r="A2" s="82" t="s">
        <v>272</v>
      </c>
    </row>
    <row r="4" spans="1:4" ht="64.5">
      <c r="A4" s="121"/>
      <c r="B4" s="113" t="s">
        <v>257</v>
      </c>
      <c r="C4" s="112" t="s">
        <v>258</v>
      </c>
      <c r="D4" s="112"/>
    </row>
    <row r="5" spans="1:4">
      <c r="A5" s="121"/>
      <c r="B5" s="121">
        <v>2022</v>
      </c>
      <c r="C5" s="121">
        <v>2025</v>
      </c>
      <c r="D5" s="121">
        <v>2030</v>
      </c>
    </row>
    <row r="6" spans="1:4">
      <c r="A6" s="155" t="s">
        <v>259</v>
      </c>
      <c r="B6" s="155"/>
      <c r="C6" s="155"/>
      <c r="D6" s="155"/>
    </row>
    <row r="7" spans="1:4">
      <c r="A7" s="81" t="s">
        <v>165</v>
      </c>
      <c r="B7" s="120">
        <v>8850.5524841194347</v>
      </c>
      <c r="C7" s="120">
        <v>9367.3956325691161</v>
      </c>
      <c r="D7" s="120">
        <v>10313.552277514633</v>
      </c>
    </row>
    <row r="8" spans="1:4">
      <c r="A8" s="81" t="s">
        <v>260</v>
      </c>
      <c r="B8" s="120">
        <v>1609.002851210505</v>
      </c>
      <c r="C8" s="120">
        <v>1702.9633244099239</v>
      </c>
      <c r="D8" s="120">
        <v>1874.9716529454238</v>
      </c>
    </row>
    <row r="9" spans="1:4">
      <c r="A9" s="81" t="s">
        <v>261</v>
      </c>
      <c r="B9" s="120">
        <v>1986.4417061377972</v>
      </c>
      <c r="C9" s="120">
        <v>2102.4433667634121</v>
      </c>
      <c r="D9" s="120">
        <v>2314.8012984780198</v>
      </c>
    </row>
    <row r="10" spans="1:4">
      <c r="A10" s="81" t="s">
        <v>262</v>
      </c>
      <c r="B10" s="120">
        <v>-378.42774440154722</v>
      </c>
      <c r="C10" s="120">
        <v>-400.52667971978309</v>
      </c>
      <c r="D10" s="120">
        <v>-440.98199882440503</v>
      </c>
    </row>
    <row r="11" spans="1:4">
      <c r="A11" s="81" t="s">
        <v>221</v>
      </c>
      <c r="B11" s="120">
        <v>864.63265348945447</v>
      </c>
      <c r="C11" s="120">
        <v>915.1243559773759</v>
      </c>
      <c r="D11" s="120">
        <v>1007.5567698864286</v>
      </c>
    </row>
    <row r="12" spans="1:4">
      <c r="A12" s="121" t="s">
        <v>171</v>
      </c>
      <c r="B12" s="121" t="s">
        <v>239</v>
      </c>
      <c r="C12" s="121" t="s">
        <v>239</v>
      </c>
      <c r="D12" s="121" t="s">
        <v>239</v>
      </c>
    </row>
    <row r="13" spans="1:4">
      <c r="A13" s="155" t="s">
        <v>263</v>
      </c>
      <c r="B13" s="155"/>
      <c r="C13" s="155"/>
      <c r="D13" s="155"/>
    </row>
    <row r="14" spans="1:4">
      <c r="A14" s="81" t="s">
        <v>264</v>
      </c>
      <c r="B14" s="122">
        <v>7621.2178509743562</v>
      </c>
      <c r="C14" s="122">
        <v>8066.2719011239042</v>
      </c>
      <c r="D14" s="122">
        <v>8881.008147840168</v>
      </c>
    </row>
    <row r="15" spans="1:4">
      <c r="A15" s="81" t="s">
        <v>265</v>
      </c>
      <c r="B15" s="122">
        <v>7231.1407005867377</v>
      </c>
      <c r="C15" s="122">
        <v>7665.7452214041214</v>
      </c>
      <c r="D15" s="122">
        <v>8440.0261490157627</v>
      </c>
    </row>
    <row r="16" spans="1:4">
      <c r="A16" s="81" t="s">
        <v>266</v>
      </c>
      <c r="B16" s="122">
        <v>3761.5824686962478</v>
      </c>
      <c r="C16" s="122">
        <v>3981.2465099820865</v>
      </c>
      <c r="D16" s="122">
        <v>4383.3735246123615</v>
      </c>
    </row>
    <row r="17" spans="1:5">
      <c r="A17" s="81" t="s">
        <v>267</v>
      </c>
      <c r="B17" s="122">
        <v>3766.1041268666477</v>
      </c>
      <c r="C17" s="122">
        <v>3981.2465099820865</v>
      </c>
      <c r="D17" s="122">
        <v>4383.3735246123615</v>
      </c>
    </row>
    <row r="18" spans="1:5">
      <c r="A18" s="81" t="s">
        <v>268</v>
      </c>
      <c r="B18" s="122">
        <v>832.63362118008104</v>
      </c>
      <c r="C18" s="122">
        <v>881.25668545182384</v>
      </c>
      <c r="D18" s="122">
        <v>970.26828499864723</v>
      </c>
    </row>
    <row r="19" spans="1:5">
      <c r="A19" s="81" t="s">
        <v>269</v>
      </c>
      <c r="B19" s="122">
        <v>839.76136899575249</v>
      </c>
      <c r="C19" s="122">
        <v>881.25668545182384</v>
      </c>
      <c r="D19" s="122">
        <v>970.26828499864723</v>
      </c>
    </row>
    <row r="20" spans="1:5">
      <c r="A20" s="81" t="s">
        <v>238</v>
      </c>
      <c r="B20" s="122">
        <v>1091.0446906065051</v>
      </c>
      <c r="C20" s="122">
        <v>1154.7581112098155</v>
      </c>
      <c r="D20" s="122">
        <v>1271.3948054503308</v>
      </c>
    </row>
    <row r="21" spans="1:5">
      <c r="A21" s="81" t="s">
        <v>240</v>
      </c>
      <c r="B21" s="81" t="s">
        <v>239</v>
      </c>
      <c r="C21" s="81" t="s">
        <v>239</v>
      </c>
      <c r="D21" s="81" t="s">
        <v>239</v>
      </c>
    </row>
    <row r="22" spans="1:5">
      <c r="A22" s="81" t="s">
        <v>242</v>
      </c>
      <c r="B22" s="123">
        <v>4.1500000000000004</v>
      </c>
      <c r="C22" s="123">
        <v>4.3899999999999997</v>
      </c>
      <c r="D22" s="123">
        <v>4.84</v>
      </c>
    </row>
    <row r="23" spans="1:5">
      <c r="A23" s="81" t="s">
        <v>243</v>
      </c>
      <c r="B23" s="81" t="s">
        <v>239</v>
      </c>
      <c r="C23" s="81" t="s">
        <v>239</v>
      </c>
      <c r="D23" s="81" t="s">
        <v>239</v>
      </c>
    </row>
    <row r="24" spans="1:5">
      <c r="A24" s="121" t="s">
        <v>171</v>
      </c>
      <c r="B24" s="121" t="s">
        <v>239</v>
      </c>
      <c r="C24" s="121" t="s">
        <v>239</v>
      </c>
      <c r="D24" s="121" t="s">
        <v>239</v>
      </c>
    </row>
    <row r="25" spans="1:5">
      <c r="A25" s="81" t="s">
        <v>270</v>
      </c>
      <c r="B25" s="122">
        <v>12932.201950555644</v>
      </c>
      <c r="C25" s="122">
        <v>13687.400000000045</v>
      </c>
      <c r="D25" s="122">
        <v>15069.9000000001</v>
      </c>
      <c r="E25" s="118"/>
    </row>
    <row r="26" spans="1:5">
      <c r="A26" s="81" t="s">
        <v>271</v>
      </c>
      <c r="B26" s="122">
        <v>13310.629694957192</v>
      </c>
      <c r="C26" s="122">
        <v>14087.926679719829</v>
      </c>
      <c r="D26" s="122">
        <v>15510.881998824505</v>
      </c>
    </row>
  </sheetData>
  <mergeCells count="3">
    <mergeCell ref="C4:D4"/>
    <mergeCell ref="A6:D6"/>
    <mergeCell ref="A13:D13"/>
  </mergeCells>
  <pageMargins left="0.7" right="0.7" top="0.75" bottom="0.75" header="0.3" footer="0.3"/>
  <ignoredErrors>
    <ignoredError sqref="A5:D6 A4 D4 A12:D13 A7:A11 A21:D24 A14:A20 A26 A2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26"/>
  <sheetViews>
    <sheetView topLeftCell="A15" workbookViewId="0">
      <selection activeCell="B7" sqref="B7"/>
    </sheetView>
  </sheetViews>
  <sheetFormatPr defaultRowHeight="15.75"/>
  <cols>
    <col min="1" max="1" width="29.625" style="83" customWidth="1"/>
    <col min="2" max="2" width="18.5" style="83" customWidth="1"/>
    <col min="3" max="3" width="16.5" style="83" customWidth="1"/>
    <col min="4" max="4" width="16.125" style="83" customWidth="1"/>
    <col min="5" max="16384" width="9" style="83"/>
  </cols>
  <sheetData>
    <row r="2" spans="1:4" ht="14.85" customHeight="1">
      <c r="A2" s="82" t="s">
        <v>273</v>
      </c>
    </row>
    <row r="4" spans="1:4" ht="64.5">
      <c r="A4" s="121"/>
      <c r="B4" s="113" t="s">
        <v>257</v>
      </c>
      <c r="C4" s="112" t="s">
        <v>258</v>
      </c>
      <c r="D4" s="112"/>
    </row>
    <row r="5" spans="1:4">
      <c r="A5" s="121"/>
      <c r="B5" s="121">
        <v>2022</v>
      </c>
      <c r="C5" s="121">
        <v>2025</v>
      </c>
      <c r="D5" s="121">
        <v>2030</v>
      </c>
    </row>
    <row r="6" spans="1:4">
      <c r="A6" s="156" t="s">
        <v>259</v>
      </c>
      <c r="B6" s="156"/>
      <c r="C6" s="156"/>
      <c r="D6" s="156"/>
    </row>
    <row r="7" spans="1:4">
      <c r="A7" s="81" t="s">
        <v>165</v>
      </c>
      <c r="B7" s="120">
        <v>9490.3135786691491</v>
      </c>
      <c r="C7" s="120">
        <v>11174.282734503637</v>
      </c>
      <c r="D7" s="120">
        <v>13695.711001614914</v>
      </c>
    </row>
    <row r="8" spans="1:4">
      <c r="A8" s="81" t="s">
        <v>260</v>
      </c>
      <c r="B8" s="120">
        <v>1725.3094238308086</v>
      </c>
      <c r="C8" s="120">
        <v>2031.4497668150368</v>
      </c>
      <c r="D8" s="120">
        <v>2489.8375655636764</v>
      </c>
    </row>
    <row r="9" spans="1:4">
      <c r="A9" s="81" t="s">
        <v>261</v>
      </c>
      <c r="B9" s="120">
        <v>2130.0313998273386</v>
      </c>
      <c r="C9" s="120">
        <v>2507.9859477497894</v>
      </c>
      <c r="D9" s="120">
        <v>3073.902061779017</v>
      </c>
    </row>
    <row r="10" spans="1:4">
      <c r="A10" s="81" t="s">
        <v>262</v>
      </c>
      <c r="B10" s="120">
        <v>-340.58496996139252</v>
      </c>
      <c r="C10" s="120">
        <v>-360.47401174780481</v>
      </c>
      <c r="D10" s="120">
        <v>-396.88379894196453</v>
      </c>
    </row>
    <row r="11" spans="1:4">
      <c r="A11" s="81" t="s">
        <v>221</v>
      </c>
      <c r="B11" s="120">
        <v>1397.9486704037583</v>
      </c>
      <c r="C11" s="120">
        <v>1479.5842737719036</v>
      </c>
      <c r="D11" s="120">
        <v>1565.9871278112455</v>
      </c>
    </row>
    <row r="12" spans="1:4">
      <c r="A12" s="121" t="s">
        <v>171</v>
      </c>
      <c r="B12" s="121" t="s">
        <v>239</v>
      </c>
      <c r="C12" s="121" t="s">
        <v>239</v>
      </c>
      <c r="D12" s="121" t="s">
        <v>239</v>
      </c>
    </row>
    <row r="13" spans="1:4">
      <c r="A13" s="155" t="s">
        <v>263</v>
      </c>
      <c r="B13" s="155"/>
      <c r="C13" s="155"/>
      <c r="D13" s="155"/>
    </row>
    <row r="14" spans="1:4">
      <c r="A14" s="81" t="s">
        <v>264</v>
      </c>
      <c r="B14" s="122">
        <v>8172.116643212441</v>
      </c>
      <c r="C14" s="122">
        <v>9622.1838355107629</v>
      </c>
      <c r="D14" s="122">
        <v>11793.387741000251</v>
      </c>
    </row>
    <row r="15" spans="1:4">
      <c r="A15" s="81" t="s">
        <v>265</v>
      </c>
      <c r="B15" s="122">
        <v>7831.5316732510482</v>
      </c>
      <c r="C15" s="122">
        <v>9261.709823762958</v>
      </c>
      <c r="D15" s="122">
        <v>11396.503942058287</v>
      </c>
    </row>
    <row r="16" spans="1:4">
      <c r="A16" s="81" t="s">
        <v>266</v>
      </c>
      <c r="B16" s="122">
        <v>4033.4879934338437</v>
      </c>
      <c r="C16" s="122">
        <v>4749.1934667111373</v>
      </c>
      <c r="D16" s="122">
        <v>5820.8283033678454</v>
      </c>
    </row>
    <row r="17" spans="1:4">
      <c r="A17" s="81" t="s">
        <v>267</v>
      </c>
      <c r="B17" s="122">
        <v>4033.4879934338437</v>
      </c>
      <c r="C17" s="122">
        <v>4749.1934667111373</v>
      </c>
      <c r="D17" s="122">
        <v>5820.8283033678454</v>
      </c>
    </row>
    <row r="18" spans="1:4">
      <c r="A18" s="81" t="s">
        <v>268</v>
      </c>
      <c r="B18" s="122">
        <v>892.82043977709657</v>
      </c>
      <c r="C18" s="122">
        <v>1051.2432431776613</v>
      </c>
      <c r="D18" s="122">
        <v>1288.4517058535998</v>
      </c>
    </row>
    <row r="19" spans="1:4">
      <c r="A19" s="81" t="s">
        <v>269</v>
      </c>
      <c r="B19" s="122">
        <v>892.82043977709657</v>
      </c>
      <c r="C19" s="122">
        <v>1051.2432431776613</v>
      </c>
      <c r="D19" s="122">
        <v>1288.4517058535998</v>
      </c>
    </row>
    <row r="20" spans="1:4">
      <c r="A20" s="81" t="s">
        <v>238</v>
      </c>
      <c r="B20" s="122">
        <v>1169.9107214805676</v>
      </c>
      <c r="C20" s="122">
        <v>1377.5006555456987</v>
      </c>
      <c r="D20" s="122">
        <v>1688.3276834078611</v>
      </c>
    </row>
    <row r="21" spans="1:4">
      <c r="A21" s="81" t="s">
        <v>240</v>
      </c>
      <c r="B21" s="81" t="s">
        <v>239</v>
      </c>
      <c r="C21" s="81" t="s">
        <v>239</v>
      </c>
      <c r="D21" s="81" t="s">
        <v>239</v>
      </c>
    </row>
    <row r="22" spans="1:4">
      <c r="A22" s="81" t="s">
        <v>242</v>
      </c>
      <c r="B22" s="123">
        <v>4.4511226130407371</v>
      </c>
      <c r="C22" s="123">
        <v>5.2409335215069595</v>
      </c>
      <c r="D22" s="123">
        <v>6.4235273614117725</v>
      </c>
    </row>
    <row r="23" spans="1:4">
      <c r="A23" s="81" t="s">
        <v>243</v>
      </c>
      <c r="B23" s="81" t="s">
        <v>239</v>
      </c>
      <c r="C23" s="81" t="s">
        <v>239</v>
      </c>
      <c r="D23" s="81" t="s">
        <v>239</v>
      </c>
    </row>
    <row r="24" spans="1:4">
      <c r="A24" s="121" t="s">
        <v>171</v>
      </c>
      <c r="B24" s="121" t="s">
        <v>239</v>
      </c>
      <c r="C24" s="121" t="s">
        <v>239</v>
      </c>
      <c r="D24" s="121" t="s">
        <v>239</v>
      </c>
    </row>
    <row r="25" spans="1:4">
      <c r="A25" s="81" t="s">
        <v>270</v>
      </c>
      <c r="B25" s="122">
        <v>13932.2019505556</v>
      </c>
      <c r="C25" s="122">
        <v>16444.888122718967</v>
      </c>
      <c r="D25" s="122">
        <v>20200.535162049007</v>
      </c>
    </row>
    <row r="26" spans="1:4">
      <c r="A26" s="81" t="s">
        <v>271</v>
      </c>
      <c r="B26" s="122">
        <v>14272.786920516992</v>
      </c>
      <c r="C26" s="122">
        <v>16805.36213446677</v>
      </c>
      <c r="D26" s="122">
        <v>20597.418960990974</v>
      </c>
    </row>
  </sheetData>
  <mergeCells count="3">
    <mergeCell ref="C4:D4"/>
    <mergeCell ref="A6:D6"/>
    <mergeCell ref="A13:D13"/>
  </mergeCells>
  <pageMargins left="0.7" right="0.7" top="0.75" bottom="0.75" header="0.3" footer="0.3"/>
  <ignoredErrors>
    <ignoredError sqref="A5:D6 A4 D4 A12:D13 A7:A11 A21:D21 A14:A20 A23:D24 A22 A26 A2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EC24E50DBC543A9FE55E15E0BB3E3" ma:contentTypeVersion="3" ma:contentTypeDescription="Create a new document." ma:contentTypeScope="" ma:versionID="e0492dccdf3a107590936f862fdb8e3e">
  <xsd:schema xmlns:xsd="http://www.w3.org/2001/XMLSchema" xmlns:xs="http://www.w3.org/2001/XMLSchema" xmlns:p="http://schemas.microsoft.com/office/2006/metadata/properties" xmlns:ns2="58161df1-f8d0-4f65-89f0-285f0537331f" targetNamespace="http://schemas.microsoft.com/office/2006/metadata/properties" ma:root="true" ma:fieldsID="17368d7e8bb6d87661a1cb94d2850b4b" ns2:_="">
    <xsd:import namespace="58161df1-f8d0-4f65-89f0-285f0537331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61df1-f8d0-4f65-89f0-285f05373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A92D8-3976-4A87-AC1B-2D9EB1D65584}"/>
</file>

<file path=customXml/itemProps2.xml><?xml version="1.0" encoding="utf-8"?>
<ds:datastoreItem xmlns:ds="http://schemas.openxmlformats.org/officeDocument/2006/customXml" ds:itemID="{CE3460D2-C59D-46E1-B29C-03B5A634BBAF}"/>
</file>

<file path=customXml/itemProps3.xml><?xml version="1.0" encoding="utf-8"?>
<ds:datastoreItem xmlns:ds="http://schemas.openxmlformats.org/officeDocument/2006/customXml" ds:itemID="{DFB1A397-56E2-4E56-98F8-FC3E980716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dc:creator>
  <cp:keywords/>
  <dc:description/>
  <cp:lastModifiedBy>Buddika Hemashantha (ClimateSI)</cp:lastModifiedBy>
  <cp:revision/>
  <dcterms:created xsi:type="dcterms:W3CDTF">2025-11-14T04:42:17Z</dcterms:created>
  <dcterms:modified xsi:type="dcterms:W3CDTF">2026-02-23T09:16:33Z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0x010100EFEEC24E50DBC543A9FE55E15E0BB3E3</vt:lpwstr>
  </property>
</Properties>
</file>