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9250" firstSheet="6" activeTab="13"/>
  </bookViews>
  <sheets>
    <sheet name="Tab1_2016" sheetId="1" r:id="rId1"/>
    <sheet name="Tab1_2017" sheetId="2" r:id="rId2"/>
    <sheet name="Tab1_2018" sheetId="3" r:id="rId3"/>
    <sheet name="Tab1_2019" sheetId="4" r:id="rId4"/>
    <sheet name="Tab1_2020" sheetId="5" r:id="rId5"/>
    <sheet name="Tab1_2021" sheetId="6" r:id="rId6"/>
    <sheet name="Tab2_2017" sheetId="7" r:id="rId7"/>
    <sheet name="Tab2_2019" sheetId="8" r:id="rId8"/>
    <sheet name="Tab2_2021" sheetId="9" r:id="rId9"/>
    <sheet name="Tab3_2017" sheetId="10" r:id="rId10"/>
    <sheet name="Tab3_2018" sheetId="11" r:id="rId11"/>
    <sheet name="Tab3_2019" sheetId="12" r:id="rId12"/>
    <sheet name="Tab3_2020" sheetId="13" r:id="rId13"/>
    <sheet name="Tab3_2021" sheetId="14" r:id="rId14"/>
    <sheet name="Tab4_2016" sheetId="15" r:id="rId15"/>
    <sheet name="Tab4_2017" sheetId="16" r:id="rId16"/>
    <sheet name="Tab4_2018" sheetId="17" r:id="rId17"/>
    <sheet name="Tab4_2019" sheetId="18" r:id="rId18"/>
    <sheet name="Tab4_2020" sheetId="19" r:id="rId19"/>
    <sheet name="Tab4_2021" sheetId="20" r:id="rId20"/>
  </sheets>
  <definedNames/>
  <calcPr fullCalcOnLoad="1"/>
</workbook>
</file>

<file path=xl/sharedStrings.xml><?xml version="1.0" encoding="utf-8"?>
<sst xmlns="http://schemas.openxmlformats.org/spreadsheetml/2006/main" count="3144" uniqueCount="547">
  <si>
    <t>Control</t>
  </si>
  <si>
    <r>
      <rPr>
        <sz val="8"/>
        <rFont val="Arial"/>
        <family val="2"/>
      </rPr>
      <t>9|4|||7|A|L|0</t>
    </r>
  </si>
  <si>
    <t>CheckOutID</t>
  </si>
  <si>
    <r>
      <rPr>
        <sz val="8"/>
        <rFont val="Arial"/>
        <family val="2"/>
      </rPr>
      <t>0445bfd1-7a0b-4046-b0cf-81696b5179ce</t>
    </r>
  </si>
  <si>
    <t>Party Code</t>
  </si>
  <si>
    <r>
      <rPr>
        <sz val="8"/>
        <rFont val="Arial"/>
        <family val="2"/>
      </rPr>
      <t>PRT</t>
    </r>
  </si>
  <si>
    <t>Submission</t>
  </si>
  <si>
    <r>
      <rPr>
        <sz val="8"/>
        <rFont val="Arial"/>
        <family val="2"/>
      </rPr>
      <t>6fd933bd-164c-434e-9fd2-c1ee9353622b</t>
    </r>
  </si>
  <si>
    <t>Table ID</t>
  </si>
  <si>
    <r>
      <rPr>
        <sz val="8"/>
        <rFont val="Arial"/>
        <family val="2"/>
      </rPr>
      <t>a9fb6adb-6f84-497a-9ed8-89a8223e9da8</t>
    </r>
  </si>
  <si>
    <t>Table Reference</t>
  </si>
  <si>
    <r>
      <rPr>
        <sz val="8"/>
        <rFont val="Arial"/>
        <family val="2"/>
      </rPr>
      <t>table7b</t>
    </r>
  </si>
  <si>
    <t>Party</t>
  </si>
  <si>
    <r>
      <rPr>
        <sz val="8"/>
        <rFont val="Arial"/>
        <family val="2"/>
      </rPr>
      <t>Portugal</t>
    </r>
  </si>
  <si>
    <t>Submission Key</t>
  </si>
  <si>
    <r>
      <rPr>
        <sz val="8"/>
        <rFont val="Arial"/>
        <family val="2"/>
      </rPr>
      <t>PRT_2022_v0.1</t>
    </r>
  </si>
  <si>
    <t>User</t>
  </si>
  <si>
    <r>
      <rPr>
        <sz val="8"/>
        <rFont val="Arial"/>
        <family val="2"/>
      </rPr>
      <t>Rui Papudo</t>
    </r>
  </si>
  <si>
    <t>Date</t>
  </si>
  <si>
    <r>
      <rPr>
        <sz val="8"/>
        <rFont val="Arial"/>
        <family val="2"/>
      </rPr>
      <t>11-02-2022 18:11:56</t>
    </r>
  </si>
  <si>
    <t>Validated</t>
  </si>
  <si>
    <t>Total Amount</t>
  </si>
  <si>
    <t>Climate-specific</t>
  </si>
  <si>
    <r>
      <rPr>
        <sz val="8"/>
        <rFont val="Arial"/>
        <family val="2"/>
      </rPr>
      <t>no|Id</t>
    </r>
  </si>
  <si>
    <r>
      <rPr>
        <sz val="8"/>
        <rFont val="Arial"/>
        <family val="2"/>
      </rPr>
      <t>no|Type</t>
    </r>
  </si>
  <si>
    <r>
      <rPr>
        <sz val="8"/>
        <rFont val="Arial"/>
        <family val="2"/>
      </rPr>
      <t>no|Title</t>
    </r>
  </si>
  <si>
    <r>
      <rPr>
        <sz val="8"/>
        <rFont val="Arial"/>
        <family val="2"/>
      </rPr>
      <t>no|ContributionClimateDomesticCurrency</t>
    </r>
  </si>
  <si>
    <r>
      <rPr>
        <sz val="8"/>
        <rFont val="Arial"/>
        <family val="2"/>
      </rPr>
      <t>no|ContributionClimateUSDCurrency</t>
    </r>
  </si>
  <si>
    <r>
      <rPr>
        <sz val="8"/>
        <rFont val="Arial"/>
        <family val="2"/>
      </rPr>
      <t>no|Status</t>
    </r>
  </si>
  <si>
    <r>
      <rPr>
        <sz val="8"/>
        <rFont val="Arial"/>
        <family val="2"/>
      </rPr>
      <t>no|FundingSource</t>
    </r>
  </si>
  <si>
    <r>
      <rPr>
        <sz val="8"/>
        <rFont val="Arial"/>
        <family val="2"/>
      </rPr>
      <t>no|FinancialInstrument</t>
    </r>
  </si>
  <si>
    <r>
      <rPr>
        <sz val="8"/>
        <rFont val="Arial"/>
        <family val="2"/>
      </rPr>
      <t>no|TypeSupport</t>
    </r>
  </si>
  <si>
    <r>
      <rPr>
        <sz val="8"/>
        <rFont val="Arial"/>
        <family val="2"/>
      </rPr>
      <t>no|Sector</t>
    </r>
  </si>
  <si>
    <r>
      <rPr>
        <sz val="8"/>
        <rFont val="Arial"/>
        <family val="2"/>
      </rPr>
      <t>no|RecipientCountryRegion</t>
    </r>
  </si>
  <si>
    <r>
      <rPr>
        <sz val="8"/>
        <rFont val="Arial"/>
        <family val="2"/>
      </rPr>
      <t>no|AdditionalInformation</t>
    </r>
  </si>
  <si>
    <t>ID</t>
  </si>
  <si>
    <t>Type</t>
  </si>
  <si>
    <t>Project/programme/activity</t>
  </si>
  <si>
    <t>Domestic Currency</t>
  </si>
  <si>
    <t>USD</t>
  </si>
  <si>
    <t xml:space="preserve">Status </t>
  </si>
  <si>
    <t>Funding source</t>
  </si>
  <si>
    <t>Financial instrument</t>
  </si>
  <si>
    <t>Type of support</t>
  </si>
  <si>
    <t xml:space="preserve">Sector </t>
  </si>
  <si>
    <t>Recipient country or region</t>
  </si>
  <si>
    <t>Additional Information</t>
  </si>
  <si>
    <r>
      <rPr>
        <sz val="8"/>
        <rFont val="Arial"/>
        <family val="2"/>
      </rPr>
      <t>separator</t>
    </r>
  </si>
  <si>
    <r>
      <rPr>
        <sz val="8"/>
        <rFont val="Arial"/>
        <family val="2"/>
      </rPr>
      <t>a0e7c9fc-bbd4-48af-ade4-ebe69a95fd42</t>
    </r>
  </si>
  <si>
    <r>
      <rPr>
        <sz val="8"/>
        <rFont val="Arial"/>
        <family val="2"/>
      </rPr>
      <t>sum</t>
    </r>
  </si>
  <si>
    <r>
      <rPr>
        <sz val="8"/>
        <rFont val="Arial"/>
        <family val="2"/>
      </rPr>
      <t>Total contributions through bilateral, regional and other channels</t>
    </r>
  </si>
  <si>
    <t/>
  </si>
  <si>
    <t>National Plan for Support of Urban Sanitation in the perspective of Reducing Emissions and Climate Change Adaption - PLASU-AC</t>
  </si>
  <si>
    <t>No Crê: Water for the Sustainable Development of the Planalto Norte</t>
  </si>
  <si>
    <t>Installation of photovoltaic systems</t>
  </si>
  <si>
    <t>Roadmap of waste in Cape Verde</t>
  </si>
  <si>
    <t>Local Scholarships</t>
  </si>
  <si>
    <t>Local scholarships</t>
  </si>
  <si>
    <t>Scholarships for higher education</t>
  </si>
  <si>
    <t xml:space="preserve">Implementation of the Determined National Contribution </t>
  </si>
  <si>
    <t>Agrarian Development of Monapo - Support to Small Producers</t>
  </si>
  <si>
    <t>Reinforcement of individual and collective responsibility, public and private, in the management of natural resources, agricultural and fishing.</t>
  </si>
  <si>
    <t>Promoting a Green Municipality with participatory and inclusive public management</t>
  </si>
  <si>
    <t>Triangular Cooperation Portugal / Brazil / Mozambique - Sustainable Coffee Production in Gorongosa National Park</t>
  </si>
  <si>
    <t>Technical assistance to Águas de Santiago</t>
  </si>
  <si>
    <t xml:space="preserve">Txuba ta txobi na San visenti – Entrepreneurship in Rural areas </t>
  </si>
  <si>
    <t>Technical advisory project on urban mobility</t>
  </si>
  <si>
    <t>Rice Resilience Reinforcement Program in the Bafatá and Contuboel setors</t>
  </si>
  <si>
    <t>Strengthening preparedness, response and resilience to drought in the provinces of eastern Cuba.</t>
  </si>
  <si>
    <t>Mini Sewage treatment plant of Palmerejo</t>
  </si>
  <si>
    <t>Training and capacity building project of the Cape Verde National Water and Sanitation Agency</t>
  </si>
  <si>
    <t>Emergency measures to minimize the effects of drought in the Maputo Metropolitan Area</t>
  </si>
  <si>
    <t>Program of Institutional Strengthening and Quality of Water Supply Service in the cities of Bafatá, Bambadinca and Mansoa</t>
  </si>
  <si>
    <t>Agrarian Institute Bilibiza (IAB) - Cabo Delgado</t>
  </si>
  <si>
    <t>EU-ACTIVA - Integrated Collective and Territorial Actions for the Appreciation of Agriculture (DC)</t>
  </si>
  <si>
    <t>Technical Assistance to the Public Company of Electricity and Water of Guinea-Bissau</t>
  </si>
  <si>
    <t>Water to North Baía</t>
  </si>
  <si>
    <t>Improvement of water supply in São Tomé and Príncipe</t>
  </si>
  <si>
    <t>disbursed</t>
  </si>
  <si>
    <t>Status</t>
  </si>
  <si>
    <t>Mitigation</t>
  </si>
  <si>
    <t>Grant</t>
  </si>
  <si>
    <t>ODA</t>
  </si>
  <si>
    <t>Adaptation</t>
  </si>
  <si>
    <t>Disbursed</t>
  </si>
  <si>
    <t>Cross-cutting</t>
  </si>
  <si>
    <t>Water and sanitation</t>
  </si>
  <si>
    <t>14010 - Water sector policy and administrative management</t>
  </si>
  <si>
    <t>43010 - Multisector aid</t>
  </si>
  <si>
    <t>23230 - Solar energy</t>
  </si>
  <si>
    <t>14050 - Waste management / disposal</t>
  </si>
  <si>
    <t>11320 - Secondary education</t>
  </si>
  <si>
    <t>11420 - Higher education</t>
  </si>
  <si>
    <t>41010 - Environmental policy and administrative management</t>
  </si>
  <si>
    <t>31120 - Agricultural development</t>
  </si>
  <si>
    <t>43040 - Rural development</t>
  </si>
  <si>
    <t>31182 - Agricultural research</t>
  </si>
  <si>
    <t>43030 - Urban development and management</t>
  </si>
  <si>
    <t>31161 - Food crop production</t>
  </si>
  <si>
    <t>14015 - Water resources conservation (including data collection)</t>
  </si>
  <si>
    <t>14020 - Water supply and sanitation - large systems</t>
  </si>
  <si>
    <t>31181 - Agricultural education/training</t>
  </si>
  <si>
    <t>14031 - Basic drinking water supply</t>
  </si>
  <si>
    <t>Mozambique</t>
  </si>
  <si>
    <t>Cabo Verde</t>
  </si>
  <si>
    <t>Nicaragua</t>
  </si>
  <si>
    <t>Angola</t>
  </si>
  <si>
    <t>Guinea-Bissau</t>
  </si>
  <si>
    <t>Cuba</t>
  </si>
  <si>
    <t>São Tomé and Príncipe</t>
  </si>
  <si>
    <t xml:space="preserve">Scholarships to attend secondary school in the recipient country.
Promotion of sustainable development and climate change issues mainstreaming.
</t>
  </si>
  <si>
    <t>Scholarships to attend higher education in the beneficiary country.
Promotion of sustainable development and climate change issues mainstreaming</t>
  </si>
  <si>
    <t>High Degree education - PhD.
Promotion of sustainable development and climate change issues mainstreaming.</t>
  </si>
  <si>
    <t>Contribute to the construction of a sustainable and socially inclusive green municipality, reducing vulnerability in San Pedro de Lóvago. This project is co-financed by Camões, IP and executed by OIKOS NGDO.</t>
  </si>
  <si>
    <t>Concession and implementation of measures for the improvement of public road transport in the city of Luanda</t>
  </si>
  <si>
    <t>Increase the resilience and adaptability of small rice farmers to climate change through improved and adapted techniques in the Bafatá region.</t>
  </si>
  <si>
    <t>Strengthening early warning, adaptation, preparedness and response actions to increase drought resilience and reduce its impact on food and nutritional security and water supply in the provinces of eastern Cuba.</t>
  </si>
  <si>
    <t>Sensitization, information and education of the population for the reuse of effluents, as a possibility to minimize the problems associated with water scarcity in Cape Verde.</t>
  </si>
  <si>
    <t>Institutional support, strengthening of the regulatory framework and technical capacity building of the National Water and Sanitation Agency (ANAS).
Training and qualification in Risk Management in water supply.</t>
  </si>
  <si>
    <t>Emergency interventions in the water supply system to the Maputo Metropolitan Area to minimize the impacts of lack of water in the reservoir of the Pequenos Libombos dam.</t>
  </si>
  <si>
    <t>Training in Portugal at the level of higher education - PhD.
Promotion of sustainable development and climate change issues mainstreaming</t>
  </si>
  <si>
    <t>Promote sustainable development and good governance by strengthening the capacities of Non-State Actors and Local Authorities and improved access to basic services</t>
  </si>
  <si>
    <t>Transforming IAB in a vocational education institution of reference. This project is a component of the Program for Rural Development of Coastal Cabo Delgado (AGHA KHAN).</t>
  </si>
  <si>
    <t>Technical assistance, institution capacity building and advice.</t>
  </si>
  <si>
    <t>To solve the problem of lack of water in North Bahia so that people can promote development, health and well-being, and to improve the living conditions of families and to plan the future with more quality.</t>
  </si>
  <si>
    <t>Planalto Norte - Water and Energy as Bases for the Sustainable Development of Communities in Santo Antão Island</t>
  </si>
  <si>
    <t>Bioenergy - Local energy production from biomass</t>
  </si>
  <si>
    <t>Roadmap of waste in Cabo Verde</t>
  </si>
  <si>
    <t>There isn't a PLANet B! Win-win strategies and small actions for big impacts on climate change</t>
  </si>
  <si>
    <t>Our Future is Today - Strengthening the food and environmental resilience of vulnerable households in the Matutuíne district</t>
  </si>
  <si>
    <t>Emanguluko - Promoting Resilience in Communities Affected by Drought in the Huíla Province</t>
  </si>
  <si>
    <t>Agricultural Recovery of the populations most affected by Hurricane Irma in Cuba</t>
  </si>
  <si>
    <t>Community Action Plan for Adaptation in Mozambique - PACA (ex-IPPALAM)</t>
  </si>
  <si>
    <t>Training and capacity building project of the Cabo Verde National Water and Sanitation Agency</t>
  </si>
  <si>
    <t>Measures to strengthen water availability and increase the resilience of water supply systems under climate change</t>
  </si>
  <si>
    <t>Technical and institutional support for the decentralized governance of sanitation services</t>
  </si>
  <si>
    <t>Reuse of treated wastewater at the tertiary level in the purification plant Monarguia: Application in horticultural crops</t>
  </si>
  <si>
    <t>Development of a 5 year plan for the final destination of sludge for the northern region of Tunisia</t>
  </si>
  <si>
    <t>Development of a strategic study for energy efficiency in Waste Water Treatment Plants (WWTPs) in the ONAS of Tunisia.</t>
  </si>
  <si>
    <t>PROGB - Delegated Cooperation Supporting Sustainable Development of the Horticulture Row in Guinea-Bissau (CD)</t>
  </si>
  <si>
    <t>Supply of villages with less than 10 thousand inhabitants - Technical and economic study to choose the most appropriate treatment rows</t>
  </si>
  <si>
    <t>Technical assistance in the field of Spatial Planning</t>
  </si>
  <si>
    <t>Reservoirs Management Plans</t>
  </si>
  <si>
    <t>Dams Security Plan</t>
  </si>
  <si>
    <t>Improving Water Supply, Infrastructures and Sensitization of the population in Sao Tome and Principe - MAAIS</t>
  </si>
  <si>
    <t>23630 - Electrical power transmission and distribution</t>
  </si>
  <si>
    <t>23270 - Biofuel-fired power plants</t>
  </si>
  <si>
    <t>99820 - Promotion of development awareness</t>
  </si>
  <si>
    <t>74020 - Multi-hazard response preparedness</t>
  </si>
  <si>
    <t>14022 - Sanitation - large systems</t>
  </si>
  <si>
    <t>23183 - Energy conservation and demand-side efficiency</t>
  </si>
  <si>
    <t>14040 - River basins' development</t>
  </si>
  <si>
    <t>LDCs unspecified</t>
  </si>
  <si>
    <t>Tunisia</t>
  </si>
  <si>
    <t>Contribute to the energy sustainability of rural areas by boosting fuel production from biomass.</t>
  </si>
  <si>
    <t>Contribute to the development of the knowledge and critical understanding of EU citizens about the global interdependence and sense of co-responsibility of European society in climate change.</t>
  </si>
  <si>
    <t>To promote the food security of the population of Monapo, through the promotion of sustainable and productive agriculture, aiming at rural development. To train small farmers in Monapo for sustainable and productive agriculture.</t>
  </si>
  <si>
    <t>Scholarships to attend higher education in the beneficiary country. Promotion of the integration of sustainable development and climate change awareness.</t>
  </si>
  <si>
    <t>High Degree Education Scholarships - PhD.</t>
  </si>
  <si>
    <t>Increase the food and environmental resilience of the most vulnerable families in the district of Matutuíne.
Partner: VIDA NGDO</t>
  </si>
  <si>
    <t>Contribute to increasing resilience to climate change and disaster risk reduction in Southern Angola.</t>
  </si>
  <si>
    <t>To recover the productive capacity of food in family and cooperative systems affected by Hurricane Irma on the northern coast of the province of Villa Clara, with a sustainable approach and risk reduction in the face of new climatic effects.</t>
  </si>
  <si>
    <t>Advise the Fund for Investment and Assets of water supply</t>
  </si>
  <si>
    <t>Development of a decentralized governance model of sanitation services for the transfer of sanitation competence to local communities</t>
  </si>
  <si>
    <t>Spectrum extension of treated wastewater at the tertiary level: irrigation of horticultural crops</t>
  </si>
  <si>
    <t>Development of a pilot project for the implementation of a 5 year implementation plan for sludge in agriculture for the northern region of Tunisia.</t>
  </si>
  <si>
    <t>Development of an expert strategy and energy efficiency in Waste Water Treatment Plants (WWTPs) in the L’Office National de l’Assainissement (ONAS) of Tunisia for the next 20 years.</t>
  </si>
  <si>
    <t>Adaptation of the model developed by Águas de Portugal to the Tunisian reality according to local specificities</t>
  </si>
  <si>
    <t>Assistance in the technical design of the contructive solutions of 655 dwellings, including equipment, to be deployed in an area of 35 hectares.
Legal assistance in the process of revision of legislation on Spatial Planning.</t>
  </si>
  <si>
    <t>Roadmap for the Implementation of the Paris Agreement in Cabo Verde.</t>
  </si>
  <si>
    <t>Cooperation in the field of meteorology</t>
  </si>
  <si>
    <t>Climate Action in Lusophony: Challenges and Opportunities for Sustainable Development</t>
  </si>
  <si>
    <t xml:space="preserve">Sustainable Ocean Business Action Platform - UN Global Compact </t>
  </si>
  <si>
    <t>Support recovery of the agricultural sector as a way to contribute to the food security of the populations most affected by cyclones Idai and Kenneth</t>
  </si>
  <si>
    <t>Preparation of applications to UNESCO biosphere reserve</t>
  </si>
  <si>
    <t>Emergency response to populations affected by Cyclone IDAI in Sofala province - Mozambique</t>
  </si>
  <si>
    <t>G5 Sahel Priority Investment Program - Governance Axis / Project to support youth empowerment in zones affected by conflicts and Migration.</t>
  </si>
  <si>
    <t>Technical and financial collaboration protocol between Environmental Fund and Cape Verde Ministry of Infrastructure, Spatial Planning and Housing</t>
  </si>
  <si>
    <t>Scientific and infrastructural reinforcement of Gorongosa National Park - Mozambique</t>
  </si>
  <si>
    <t>MAZI (water) for implementation in the city of Cabinda</t>
  </si>
  <si>
    <t>14030 - Basic drinking water supply and basic sanitation</t>
  </si>
  <si>
    <t>25040 - Responsible Business Conduct</t>
  </si>
  <si>
    <t>73010 - Reconstruction relief and rehabilitation</t>
  </si>
  <si>
    <t>41020 - Biosphere protection</t>
  </si>
  <si>
    <t>72010 - Material relief assistance and services</t>
  </si>
  <si>
    <t>15220 - Civilian peace-building, conflict prevention and resolution</t>
  </si>
  <si>
    <t>41082 - Environmental research</t>
  </si>
  <si>
    <t>14081 - Education and training in water supply and sanitation</t>
  </si>
  <si>
    <t>South of Sahara unallocated</t>
  </si>
  <si>
    <t>Cooperation with the National Institute of Meteorology of S. Tome and Principe (INAM).  Training of human resources in the area of meteorology, climatology and seismology.</t>
  </si>
  <si>
    <t xml:space="preserve">Scholarships to attend higher education in the beneficiary country. </t>
  </si>
  <si>
    <t>Advise the Fund for Investment and Assets of water supply (FIPAG).
Contribute to the sustainable management of water supplies.</t>
  </si>
  <si>
    <t>Multi-sectoral assistance to communities affected by the Cyclone IDAI through rapid response and recovery in the food security, water, sanitation and shelter sectors - Initiative promoted by OIKOS.</t>
  </si>
  <si>
    <t>Bike path implementation</t>
  </si>
  <si>
    <t xml:space="preserve">Carbon Sustainability Roadmap and Ecosystem Services (Príncipe Island) </t>
  </si>
  <si>
    <t>Cooperation between Águas de Portugal and India in the water and sanitation setor</t>
  </si>
  <si>
    <t xml:space="preserve">Emergency aid to Cape Verde following the floods that affected the Archipelago </t>
  </si>
  <si>
    <t>People and Planet - A Common Destiny: Pan-European campaign on drinkable water scarcity, mobilizing young Europeans to take action</t>
  </si>
  <si>
    <t>ClimateofChange - Pan-European campaign for a better future</t>
  </si>
  <si>
    <t>Go EAThical: Campaign to promote + fair, dignified and sustainable development</t>
  </si>
  <si>
    <t>21020 - Road transport</t>
  </si>
  <si>
    <t>11320 - Upper secondary education</t>
  </si>
  <si>
    <t>India</t>
  </si>
  <si>
    <t>Technical assistance, technical training and support  to management and improvementof  water and waste systems and services. Support to development of water and sanitation infrastructures.</t>
  </si>
  <si>
    <t>Reacting to climate change: Young people from Beira in reflection and action for the common good</t>
  </si>
  <si>
    <t>Contribute to the resilient reconstruction of school infrastructure and ensure access to education for boys and girls in areas affected by cyclone IDAI in Manica province</t>
  </si>
  <si>
    <t>Landscape management in São Tomé and Príncipe: an integrated approach that responds to the challenges of adapting to climate change, biodiversity and ecosystem conservation for sustainable human and economic development</t>
  </si>
  <si>
    <t>Development of a Communication Campaign on Sanitation and Hygiene matters</t>
  </si>
  <si>
    <t>Training for ONAD technical staff</t>
  </si>
  <si>
    <t>National Platform for Systematization and Monitoring of Urban Solid Waste</t>
  </si>
  <si>
    <t xml:space="preserve">UNDP - Climate Promise </t>
  </si>
  <si>
    <t>Improvement of the cocoa production system through the establishment of a plan to link technological supply within the framework of the national strategy for cocoa cultivation</t>
  </si>
  <si>
    <t>Improving sustainable and resilient production processes for food security and sovereignty</t>
  </si>
  <si>
    <t>USAKI: We are Environment</t>
  </si>
  <si>
    <t>Ensuring quality education and promoting sustainability through improving school infrastructure, arts education and education for world citizenship and sustainable development</t>
  </si>
  <si>
    <t>Pilot Project of Circular Economy in the Urban Water Cycle of the ETAR de Santa Cruz – Reuse of Water for Agricultural Purposes</t>
  </si>
  <si>
    <t>Agroforestry systems - Smart alternative to combat climate change on the island of Santo Antão</t>
  </si>
  <si>
    <t>Support for Calamity Situations - response to the crisis caused by the floods in Timor-Leste</t>
  </si>
  <si>
    <t>2021 (provisional data)</t>
  </si>
  <si>
    <t>41081 - Environmental education/training</t>
  </si>
  <si>
    <t>43060 - Disaster Risk Reduction</t>
  </si>
  <si>
    <t>43071 - Food security policy and administrative management</t>
  </si>
  <si>
    <t>11120 - Education facilities and training</t>
  </si>
  <si>
    <t>Argentina</t>
  </si>
  <si>
    <t>Senegal</t>
  </si>
  <si>
    <t>Provide 50 remote villages in all provinces with photovoltaic solar systems in schools and health centers and associated housing that will allow basic access to electric energy that allows not only lighting but also refrigerators for vaccines and water pumping systems, allowing access to health and education of the populations without these resources. Installation of two solar water heating systems in two pilot health centers for future replication.
This project is financed by the Portuguese Ministry of the Environment through the Portuguese Carbon Fund and is promoted by the Mozambican Energy Fund (FUNAE) and has the company Selfenergy as the executor.</t>
  </si>
  <si>
    <t>With funding from the Ministry of the Environment (through the Portuguese Carbon Fund/Environmental Fund), this project aims to increase resilience to the impacts of climate change in 9 Mozambican locations, through the implementation of adaptation measures, allowing greater community resilience and the way to a green economy through the stimulation of local activities. The promoter of the project is the National Directorate of Environmental Promotion of Mozambique and the executor is the Portuguese company CAOS, with the collaboration of the Portuguese NGO TESE.</t>
  </si>
  <si>
    <t>Contribute to the development of policies and strategies for the evolution of urban sanitation, with concerns for mitigation of Greenhouse Gas Emissions, adaptation of infrastructures to climate change and capacity building of institutions. Development and transfer of know-how, for the relevant institutions of the setor in Mozambique, in thearea of the sustainable evolution of urban sanitation with adaptation to the impacts of climate change. This project is funded by the Ministry of the Environment (through the Portuguese Carbon Fund) and is promoted by the Water Infrastructure and Sanitation Administration (AIAS) of Mozambique. It is executed by the Mozambican company VISAQUA with the collaboration of the Portuguese companies ENGIDRO and HIDRA.</t>
  </si>
  <si>
    <t>Financed by the Ministry of the Environment (through the Portuguese Carbon Fund), this project aims to map the technologies, locations, methods of collection and to define training actions and the necessary legislative framework in the waste setor for future implementation of projects regarding the reduction of Emissions of Greenhouse Gases (GHGs). The project's promoter is the National Water and Sanitation Agency (ANAS) of Cape Verde and the executor is the consortium led by the Portuguese company Ecovisão, which also includes the public company Águas de Portugal and the Portuguese NGO TESE.</t>
  </si>
  <si>
    <t>Financed by the Ministry of the Environment (through the Portuguese Carbon Fund/Environment Fund), this project aims to map the technologies, locations, methods of collection and to define training actions and the necessary legislative framework in the waste setor for future implementation of projects regarding the reduction of Emissions of Greenhouse Gases (GHGs). The project's promoter is the National Water and Sanitation Agency (ANAS) of Cabo Verde and the executor is the consortium led by the Portuguese company Ecovisão, which also includes the public company Águas de Portugal and the Portuguese NGO TESE.</t>
  </si>
  <si>
    <t>The Institute is an institution dedicated to the technical-professional training in the agrarian field. It teaches courses in Agriculture and Forestry. The project aims to transform the IAB into a reference vocational education establishment. This project is a component of the Cabo Delgado Coastal Rural Development Program (AGHA KHAN).</t>
  </si>
  <si>
    <t xml:space="preserve">Contribute to the improvement of the economic and social conditions of the population of Guinea Bissau and, in particular, the regions of Cacheu, Bafatá, Gabu, Quinara, and Tombali. Promote rural development in the regions of Bafatá, Tombali and Quinara. Ensure the sustainable intensification of agricultural production, with economic valuation for the regions of Bafatá, Quinara and Tombali. This project will enable the approximately 4 000 families living in the three regions to raise awareness and demonstration of agricultural practices adapted to local soil and climate patterns and paying particular attention to the effects of climate change. Development of local markets, training in small business management, and the establishment of farmers' associations, with a particular focus on the role of women within communities and as income generators for households. </t>
  </si>
  <si>
    <t>Axis 1 - Territorial Governance
Global Objective - Contribute to the improvement of the economic and social conditions of the population of Guinea Bissau and, in particular, the regions of Cacheu, Bafatá, Gabu, Quinara, and Tombali.
Specific Objective - Promote the improvement of territorial governance in the regions of Bafatá, Quinara and Tombali.
Axis 3 - integrated support for rural development in the regions of Bafatá, Tombali and Quinara
Ensure the sustainable intensification of agricultural production, with economic valuation for the regions of Bafatá, Quinara and Tombali.
This project will enable the approximately 4 000 families living in the three regions to raise awareness and demonstration of agricultural practices adapted to local soil and climate patterns and paying particular attention to the effects of climate change.
Through this measure of EU-ACTIVA (measure 3), Camões, I.P. will work on the development of local markets, training in small business management, and the establishment of farmers' associations, with a particular focus on the role of women within communities and as income generators for households.
This project is financed by Camões, IP and has as partners the Ministry of Agriculture and Rural Development of Guinea-Bissau and Caritas de Baftá.</t>
  </si>
  <si>
    <t>Improve the living conditions of the population by providing clean energy to communities; Promote capacity building of the local community (community associations) and access to information; Promote dissemination of results. Project implemented by the NGO ADPM.</t>
  </si>
  <si>
    <t>To jointly develop the NDC implementation roadmap of Mozambique, by contributing to the implementation and success of the Paris Agreement, through a country with a low carbon and resilient development and to the pursuit of the Sustainable Development Goals (SDG).</t>
  </si>
  <si>
    <t>Global objective: To promote the sustainable development of the communities of Planalto Norte through access to drinking water, agriculture and livestock and the use of clean technologies that contribute to the mitigation of climate change and to the creation of sustainable employment mechanisms and population fixation.
Specific objective 1: Provide, through a photovoltaic system, potable water to all communities for human consumption, agriculture and livestock.
Specific objective 2: Disseminate good practices in the use of the water resource.
Specific objective 3: Improve local economic activities and food security.
Specific objective 4: Increase the participation of women in the active life of the community.
Specific objective 5: Promote the capacity of community associations and access to information.
Specific objective 6: Promote the dissemination of results.</t>
  </si>
  <si>
    <t>To promote the sustainable development of the communities of Planalto Norte through access to drinking water, agriculture and livestock and the use of clean technologies that contribute to the mitigation of climate change and to the creation of sustainable employment mechanisms and population fixation. Provide, through a photovoltaic system, potable water to all communities for human consumption, agriculture and livestock; Disseminate good practices in the use of the water resource.; Improve local economic activities and food security.; Increase the participation of women in the active life of the community; Promote the capacity of community associations and access to information; Promote the dissemination of results.</t>
  </si>
  <si>
    <t>Overall objective: To promote the food security of the population of Monapo, through the promotion of sustainable and productive agriculture, aiming at rural development.
Specific objective: To train small farmers in Monapo for sustainable and productive agriculture.</t>
  </si>
  <si>
    <t>Strengthen the capacity of organized civil society to participate in the definition, implementation and monitoring of policies for the protection, access and sustainable management of agricultural and fishery resources and equitable sharing of benefits through awareness-raising, training, advocacy and valuation of natural resources.</t>
  </si>
  <si>
    <t>Overall objective: Contribute to the empowerment of the population of the rural communities of the Island of São Vicente, in the areas of family farming, entrepreneurship and small business creation, and, consequently, contribute to the reduction of poverty.
Specific objective: Reinforce the skills of 15 local agents and animators, from 60 small producers and young entrepreneurs from the rural communities of the Island of São Vicente, in the areas of family farming, entrepreneurship and small business creation. Project implemented by Monte ACE NGDO.</t>
  </si>
  <si>
    <t xml:space="preserve">Contribute to the empowerment of the population of the rural communities of the Island of São Vicente, in the areas of family farming, entrepreneurship and small business creation, and, consequently, contribute to the reduction of poverty. Reinforce the skills of 15 local agents and animators, from 60 small producers and young entrepreneurs from the rural communities of the Island of São Vicente, in the areas of family farming, entrepreneurship and small business creation. </t>
  </si>
  <si>
    <t>Characterization and implementation of a sustainable coffee production system, mitigating the effects of deforestation and climate change pressure foreseen for the current century, promoting agribusiness, increasing the income and food security of rural families.</t>
  </si>
  <si>
    <t>Integrating climate change concerns into Cape Verde's development goals, contributing to improving the resilience of public water supply systems, through institutional support and technical training of Águas de Santiago (AdS) staff.
Training and reinforcement of commercial and operational skills.</t>
  </si>
  <si>
    <t>Institutional support, strengthening of the regulatory framework and technical capacity building of the National Water and Sanitation Agency (ANAS). Training and qualification in Risk Management in water supply. Phase 2: Roadmap for the establishment of a policy for the prevention and management of water uses in situations of scarcity. Response to key adaptation priorities for climate change identified in Cabo Verde's "Intend Nationally Determined Contribution" (INDC).</t>
  </si>
  <si>
    <t>Ensure the operational and social sustainability of water supply to Sao Tome and Principe, strengthening capacities, contributing to its organizational and operational development, in order to ensure the goals set by the Government of São Tomé for the evolution of quality levels of water services. water supply in the country as a necessary condition for human development, the fight against poverty and economic growth of the country, providing a qualitative and quantitative increase of coverage rates for access to drinking water in the country. Mitigation of problems identified in the document Determined National Contribution of Sao Tome and Principe, such as the decrease of precipitation, increase of the dry season; decreasing flow levels of rivers, floods, rising sea levels and increasing coastal erosion.</t>
  </si>
  <si>
    <t>To analyze the implications of the Paris Agreement (PA) for Cabo Verde, to analyze the current situation of the implementation of the PA in the country with regard to its requirements and identify the gaps between current policies, strategies and climate action plans and procedures and the new guidelines set out in the Agreement.</t>
  </si>
  <si>
    <t>Sustainable development of horticulture in Guinea-Bissau. Sustainable development of horticulture in Guinea-Bissau. Reduce household food vulnerability and improve producers' living conditions by strengthening: research and technical assistance mechanisms for producers; ability to access means for horticultural production; conservation, processing and marketing structures.</t>
  </si>
  <si>
    <t>Integrating climate change concerns into Cape Verde's sustainable development objectives, contributing to the country's provision of a reservoir plan and management system that will allow water quality to be preserved and a sustainable use of this resource.</t>
  </si>
  <si>
    <t>Organizational activities for the continued safety control of all works and inspections of some of them, in order to: contribute to a better use of Cape Verde's water resources; Promote security of infrastructures; and Ensure the sustainability of the system.</t>
  </si>
  <si>
    <t>1) Hold a multidisciplinary approach conference on the theme of climate action in the context of SDGs
2) To promote cooperation between researchers and professionals in the Portuguese-speaking world
3) Identify current problems and develop preventive strategies for key challenges related to climate change
4) Promote the participation of different areas and levels of research through call for papers
5) Identify the main cooperation strategies for the implementation of the Lusophone climate action</t>
  </si>
  <si>
    <t>General Objective: To increase the resilience of communities affected by Cyclones Idai and Kenneth to the effects of climate change, through an integrated approach to food security and climate risk management.
Specific Objective: To recover the productive capacity of small producers affected by Cyclones Idai and Kenneth in the Provinces of Sofala and Cabo Delgado and their organizations, as a way to contribute to the food security of their families and to the economic recovery of the community.</t>
  </si>
  <si>
    <t>The Sustainable Ocean Business Action Platform of the United Nations Global Compact convenes leading actors from business, academia and Government institutions to determine how ocean industries can advance progress towards the Sustainable Development Goals (SDGs). The work of the platform also builds upon the Ten Principles of the UN Global Compact, which outline business responsibilities in the areas of human rights, labour, environment and anti-corruption. Maintaining healthy ocean environments is a fundamental precondition for business to operate long-term, and addressing current challenges provides a significant business opportunity.</t>
  </si>
  <si>
    <t>Support the sustainable management of water supply in Angola, reinforcing the resilience of the supply systems taking into account the adverse effects of the decrease in rainfall and ensuring the availability of water for the population of the province of Cabinda, improving the quantity, quality and access to water for human consumption in order to improve the living conditions of the population, in particular the most vulnerable groups of women (adults, youth and girls) fighting situations of poverty by promoting sustainable ways of life.</t>
  </si>
  <si>
    <t>G5 Sahel countries, confronted with manifold challenges relating to security, migration, climate change, inter-community conflicts, among others, are addressing the development issues of the Sahel at the regional level and favor the integrating regional  projects between Member States to the detriment of those that have an exclusively national dimension.</t>
  </si>
  <si>
    <t>Protocol of technical and financial collaboration between the Environmental Fund of MATE from Portugal and the Ministry of Infrastructure, Spatial Planning and Housing from Cape Verde for the development of studies and preparation of proposals for law and technical assistance within the scope of the Requalification Program, Rehabilitation and Accessibility (PRRA).
Technical assistance in the area of rehabilitation and requalification.</t>
  </si>
  <si>
    <t>Preparation of the candidatures of the Cacheu-Pecixe and Jecta to UNESCO Biosphere Reserves. Through the consecration of these islands as World Biosphere Reserves of UNESCO, it is intended to consolidate all dimensions, such as nature conservation and biodiversity, research and sustainable development, which give rise to a huge potential for affirmation of Guinea Bissau as a country recognized internationally for its commitment to sustainable development, using the results of this initiative as a vehicle for self-promotion, in particular for tourism, and for strengthening the conservation of nature and biodiversity associated with the creation of employment and economic development opportunities based on in the conservation and sustainable use of natural, cultural, patrimonial and historical resources.</t>
  </si>
  <si>
    <t>Reinforcement of support infrastructures, equipment and adequate transport to teach the Master's Degree in Conservation Biology in the Gorongosa Natural Park, thus allowing to receive a larger number of students, and improve the logistics of practical demonstrations and field work.</t>
  </si>
  <si>
    <t>Raise awareness and develop a critical understanding of global interdependencies and reinforce the value of Policy Coherence for Sustainable Development (PCSD) as the central axis of Sustainable Development.
Partner entity (Co-financier): EU
Executing Entities (27): WeWorld GVC Foundation; Action Aid Hellas; The European Environment Agency (EEA); Finep - Forum für internationale entwicklung + planung; Oxfam Germany; European Association for Local Democracy (ALDA); Südwind; Alliance for Solidarity; Instituto Marquês de Valle Flor; Slovenian Global Action; Hungarian Baptist Aid; Buy Responsibly Foundation; Bulgarian Environmental Partnership Foundation; The University of Nicosia; Alma Mater Studiorum University of Bologna; The Municipality of Bologna; Associates; ASviS, the Italian Alliance for Sustainable Development; Milan Municipality; Noi con il Tosi; A.C.A.B.A.S; Österreichische Kinder und Jugendvertretung (ÖJV); bOJA - Netzwerk bundesweites Offene Jugendarbeit; Fairtrade Polska Foundation; Polish Council of Youth Organizations; Cheikh University Anta Diop; Mekelle University.</t>
  </si>
  <si>
    <t>The project will contribute to the commitment of European youth to European development policies that contribute to mitigating the global challenges of migration and climate change and to the sustainable production and consumption of food. It will also contribute to the promotion of the fundamental European values of human rights and solidarity.</t>
  </si>
  <si>
    <t xml:space="preserve">It is intended to mark a lane reserved exclusively for bicycles. Signals, lights and information will be introduced at various points along the route of the cycle path that will serve to inform road users about the proximity of the road to the cycle path, allowing the behavior of drivers to be shaped. About 700 shade trees will be replaced in order to ensure cyclists' comfort. All intersections along the intervened road will be signaled with pedestrian crossings and physical traffic separation barriers. Pavement marks will also be extended to the streets that intersect the cycle path. This will ensure safety for cyclists when changing direction. </t>
  </si>
  <si>
    <t xml:space="preserve">The intention is to create a roadmap to achieve carbon sustainability in the Autonomous Region of Príncipe (ARP). In this way, it is proposed to inventory the GHG emissions from the 3 sectors of economic, alternative and forecast mitigation activities, as well as to account for the removal of carbon by the natural sinks on the island. Thus, it will be possible to create a decision support tool, defining scenarios of socio-economic growth, and calculating the differentials associated with said sinks, making available to the global community services to offset their carbon emissions, through the provision of existing ecosystem services in ARP and making Príncipe an example worldwide. </t>
  </si>
  <si>
    <t>Project funded by the European Commission's Education and Awareness Development Program (DEAR) with the participation of at least 8 European Union Member States (Germany, Spain, Holland, Italy, Ireland, Poland, Portugal, Romania) and also Cape Verde, with the objective of raising awareness, informing and mobilizing citizens regarding climate change and sustainable lifestyles.
The implementation path is an awareness / mobilization campaign entitled #WaterOfTheFuture and whose target audience is young citizens and local authorities in the fight against Climate Change.
It aims to contribute to progress in the sustainability of development policies at the global level (global + local) and to facilitate the active participation of young citizens as promoters and actors of change and strengthen the role of Civil Society Organizations (CSOs), as key entities in promoting Sustainable Development and as agents of change in the face of Climate Change. 
The project focuses on training and qualifying local policy makers so that local authorities reinforce their role as mobilizing agents and disseminators of sustainable values ​​and practices among their populations, and thus continue to contribute to the sustainable development of the planet.
The aim is to mitigate or even halt the environmental degradation of the planet currently underway.</t>
  </si>
  <si>
    <t>Table 8 Provision of public financial support: contribution through bilateral, regional and other channels</t>
  </si>
  <si>
    <t>DAC Exchange rate Euro 2017 1 $ U.S. = 0,8871</t>
  </si>
  <si>
    <t>DAC Exchange rate Euro 2018 1 $ U.S. = 0,8473</t>
  </si>
  <si>
    <t>DAC Exchange rate Euro 2019 1 $ U.S. = 0,8933</t>
  </si>
  <si>
    <t>DAC Exchange rate Euro 2020 1 $ U.S. = 0,8775</t>
  </si>
  <si>
    <t>DAC Exchange rate Euro 2021 1 $ U.S. = 0,8456</t>
  </si>
  <si>
    <t>a0e7c9fc-bbd4-48af-ade4-ebe69a95fd42</t>
  </si>
  <si>
    <t>sum</t>
  </si>
  <si>
    <t>Total contributions through bilateral, regional and other channels</t>
  </si>
  <si>
    <t>Strengthening Resilience and Food and Nutrition Security in Angola (FRESAN[PT]) (Delegated Cooperation)</t>
  </si>
  <si>
    <t>Support to Cape Verde University in research activities</t>
  </si>
  <si>
    <t>Bafatá Misti Lagu - Water Supply to the City of Bafatá</t>
  </si>
  <si>
    <t>Supply to the Rail Company of wagons for carriage of goods</t>
  </si>
  <si>
    <t>Agro-Energy</t>
  </si>
  <si>
    <t>Capacity Building for Developing Strategies on Low Carbon Resilient</t>
  </si>
  <si>
    <t xml:space="preserve"> IAMCD - Mainstreaming Adaptation to Climate Change in Development</t>
  </si>
  <si>
    <t>Pilot-projects´ implementation of Local Action Programmes in Climate Change Adaptation in Mozambique - IPPALAM</t>
  </si>
  <si>
    <t>Improved Resistance to Natural Disasters in Mozambique</t>
  </si>
  <si>
    <t>A Sustainable Development for Chã de Norte</t>
  </si>
  <si>
    <t>Bioenergy - Energy generation from biogas in São Tome and Principe</t>
  </si>
  <si>
    <t xml:space="preserve">Improvements of electrical infrastructures </t>
  </si>
  <si>
    <t>Access to Sustainable Energy in Titimane. Integrated Rural Development Component.</t>
  </si>
  <si>
    <t>EUropean METeorological national services NETwork grouping - Programme Satellite Applications Facility on Land Surface Analysis (LSA SAF)</t>
  </si>
  <si>
    <t>Contribution to the Trust Fund for the Vienna Convention for the Protection of the Ozone Layer</t>
  </si>
  <si>
    <t>21030 - Rail transport</t>
  </si>
  <si>
    <t>23210 - Energy generation, renewable sources - multiple technologies</t>
  </si>
  <si>
    <t>74010 - Disaster Prevention &amp; Preparedness</t>
  </si>
  <si>
    <t>Bosnia and Herzegovina</t>
  </si>
  <si>
    <t>Sao Tome and Principe</t>
  </si>
  <si>
    <t>Scholarships to attend secondary school in the recipient country. Promotion of sustainable development and climate change issues mainstreaming. (Internal ID number - 001561)</t>
  </si>
  <si>
    <t>Scholarships to attend higher education in the beneficiary country. Promotion of sustainable development and climate change issues mainstreaming (Internal ID number - 004778)</t>
  </si>
  <si>
    <t>Regulation and Supervision of Higher Education, Assessment and Accreditation of Institutions of Higher Education
Promotion of sustainable development and climate change issues mainstreaming. (Internal ID number - 006216)</t>
  </si>
  <si>
    <t>Identification and formulation of intervention for improvement of water supply and sanitation in the region of Bafatá. This project includes a participatory workshop and the contact with local and international key actors.
Mainstreaming of adaptation meas (Internal ID number - 008667)</t>
  </si>
  <si>
    <t>Supply of wagons for carriage of goods. Techonology transfer aiming energy efficiency ang GHG emissions reduction. (Internal ID number - 008913)</t>
  </si>
  <si>
    <t>Promote the increased use and diversification of renewable energy; contribution of agro-fuels for national energy balance, mitigating the dependence on fossil fuels; Contribute to energy sustainability in rural areas, through the exploration of full agro- (Internal ID number - 009520)</t>
  </si>
  <si>
    <t>High Degree education - PhD.
Promotion of sustainable development and climate change issues mainstreaming. (Internal ID number - 009674)</t>
  </si>
  <si>
    <t>Training in Portugal at the level of higher education - PhD. Promotion of sustainable development and climate change issues mainstreaming (Internal ID number - 009677)</t>
  </si>
  <si>
    <t>With the financing of the Ministry of the Environment (through the Portuguese Carbon Fund), the objective of this project is to provide Cape Verde with the necessary skills to design, implement, measure, report and verify a development strategy low in Gre (Internal ID number - 010362)</t>
  </si>
  <si>
    <t>With the financing of the Ministry of the Environment (through the Portuguese Carbon Fund), the objective of this project is to provide S. Tome and Principe with the necessary skills to design, implement, measure, report and verify a development strategy  (Internal ID number - 010363)</t>
  </si>
  <si>
    <t>With the financing of the Ministry of the Environment (through the Portuguese Carbon Fund), the objective of this project is to provide Mozambique with the necessary skills to design, implement, measure, report and verify a development strategy low in Gre (Internal ID number - 010364)</t>
  </si>
  <si>
    <t>Contribute to reducing vulnerability to the impacts of climate change in Cape Verde. Build capacities to integrate the response to vulnerability to climate change into the policy design process (based on the training model developed by GIZ from the OECD G (Internal ID number - 010366)</t>
  </si>
  <si>
    <t>Contribute to reducing vulnerability to the impacts of climate change in S. Tome and Principe. Build capacities to integrate the response to vulnerability to climate change into the policy design process (based on the training model developed by GIZ from  (Internal ID number - 010367)</t>
  </si>
  <si>
    <t>Contribute to reducing vulnerability to the impacts of climate change in Mozambique. Build capacities to integrate the response to vulnerability to climate change into the policy design process (based on the training model developed by GIZ from the OECD G (Internal ID number - 010369)</t>
  </si>
  <si>
    <t>With funding from the Ministry of the Environment (through the Portuguese Carbon Fund), this project aims to increase resilience to the impacts of climate change in 9 Mozambican locations, through the implementation of adaptation measures, allowing greate (Internal ID number - 010370)</t>
  </si>
  <si>
    <t>Government institutions, civil society organizations and communities at all levels increased the capacity to assess, mitigate and respond to disaster risks. (Internal ID number - 010661)</t>
  </si>
  <si>
    <t>Install adaptation technologies to climate change in agriculture; To promote community capacity building and access to information; Increase the participation of women in active community life.
Project promoted by NGO ADPM (Internal ID number - 010664)</t>
  </si>
  <si>
    <t>Contribute to the diffusion of the use of renewable energy. Training of the target population and specialized technical staff involved in mitigation of adaptation to climate change and operationalization of the biogas solution and the promotion of GHG mit (Internal ID number - 010860)</t>
  </si>
  <si>
    <t>Financed by the Ministry of the Environment (through the Portuguese Carbon Fund), this project aims to map the technologies, locations, methods of collection and to define training actions and the necessary legislative framework in the waste setor for future (Internal ID number - 010861)</t>
  </si>
  <si>
    <t>Improvements of electrical infrastructures 
Projects include construction and rehabilitation of the electrical grid infrastructure in order to increase and improve energy efficiency. (Internal ID number - 010950)</t>
  </si>
  <si>
    <t>Transforming IAB in a vocational education institution of reference. This project is a component of the Program for Rural Development of Coastal Cabo Delgado (AGHA KHAN). (Internal ID number - 010960)</t>
  </si>
  <si>
    <t>Contribute to the improvement of the economic and social conditions of the population of Guinea Bissau and, in particular, the regions of Cacheu, Bafatá, Gabu, Quinara, and Tombali. Promote rural development in the regions of Bafatá, Tombali and Quinara.  (Internal ID number - 010982)</t>
  </si>
  <si>
    <t>Through access and sustainable use of solar energy (electricity services) by the population, improve the lives of residents of rural households in Titimane and neighbor villages.   (Internal ID number - 011168)</t>
  </si>
  <si>
    <t>Generate a series of products from satellite data (surface temperature, solar radiation, vegetation parameters, identification and characterization of forest fires, among others), which provides near real-time to the African continent (including PALOP) an (Internal ID number - 011219)</t>
  </si>
  <si>
    <t>Improve the living conditions of the population by providing clean energy to communities; Promote capacity building of the local community (community associations) and access to information; Promote dissemination of results. Project implemented by the NGO (Internal ID number - 011232)</t>
  </si>
  <si>
    <t>Increase the resilience and adaptability of small rice farmers to climate change through improved and adapted techniques in the Bafatá region. (Internal ID number - 011239)</t>
  </si>
  <si>
    <t>Strengthening early warning, adaptation, preparedness and response actions to increase drought resilience and reduce its impact on food and nutritional security and water supply in the provinces of eastern Cuba. (Internal ID number - 011241)</t>
  </si>
  <si>
    <t>Contribute to the energy sustainability of rural areas by boosting fuel production from biomass. (Internal ID number - 011250)</t>
  </si>
  <si>
    <t>Cooperation with the Meteorological Institute (INMG): training and sending of material (Internal ID number - 011294)</t>
  </si>
  <si>
    <t>The objectives of the Convention were for Parties to promote cooperation by means of systematic observations, research and information exchange on the effects of human activities on the ozone layer and to adopt legislative or administrative measures again (Internal ID number - 011298)</t>
  </si>
  <si>
    <t>Farm Portugal</t>
  </si>
  <si>
    <t>Support to the São Tomé and Príncipe Agricultural Expors (CD)</t>
  </si>
  <si>
    <t>1Planet4All - Empowering youth, living EU values, tackling climate change</t>
  </si>
  <si>
    <t>Comprehensive waste management in coastal locations. Education as a tool to reduce the access of plastic waste to the ocean</t>
  </si>
  <si>
    <t>Cabo Verde – Becoming a Future Island Nation</t>
  </si>
  <si>
    <t>FECOP - Business Fund for Portuguese Cooperation: Support for the private setor - Support to a small enterprise in the agriculture sector (aviaries)</t>
  </si>
  <si>
    <t>Technical assistance in the area of rehabilitation and requalification</t>
  </si>
  <si>
    <t>Technical Assistance Implementation of Actions provided for in the Modern and Safe Infrastructure Program</t>
  </si>
  <si>
    <t>Timor Leste</t>
  </si>
  <si>
    <t>73010 - Immediate post-emergency reconstruction and rehabilitation</t>
  </si>
  <si>
    <t>99820 - Promotion of development awareness (non-sector allocable)</t>
  </si>
  <si>
    <t>Salvador</t>
  </si>
  <si>
    <t>41030 - Biodiversity</t>
  </si>
  <si>
    <t>Colômbia</t>
  </si>
  <si>
    <t>Costa do Marfim</t>
  </si>
  <si>
    <t>31163 - Livestock</t>
  </si>
  <si>
    <t>Supply of wagons for carriage of goods. Techonology transfer aiming energy efficiency ang GHG emissions reduction.(Internal ID number - 008913)</t>
  </si>
  <si>
    <t>Financed by the Ministry of the Environment (through the Portuguese Carbon Fund/Environment Fund), this project aims to map the technologies, locations, methods of collection and to define training actions and the necessary legislative framework in the wa(Internal ID number - 010861)</t>
  </si>
  <si>
    <t>Contribute to the improvement of the economic and social conditions of the population of Guinea Bissau and, in particular, the regions of Cacheu, Bafatá, Gabu, Quinara, and Tombali. Promote rural development in the regions of Bafatá, Tombali and Quinara. (Internal ID number - 010982)</t>
  </si>
  <si>
    <t>Strengthen and improve agricultural practices and productivity of local farmers; Stimulate diversification in the production of cash crops, adapted to the edaphoclimatic conditions of the production areas; Establish new agricultural partnerships and inter(Internal ID number - 011335)</t>
  </si>
  <si>
    <t>Contribute to the empowerment of the population of the rural communities of the Island of São Vicente, in the areas of family farming, entrepreneurship and small business creation, and, consequently, contribute to the reduction of poverty. Reinforce the s(Internal ID number - 011469)</t>
  </si>
  <si>
    <t>Characterization and implementation of a sustainable coffee production system, mitigating the effects of deforestation and climate change pressure foreseen for the current century, promoting agribusiness, increasing the income and food security of rural f(Internal ID number - 011539)</t>
  </si>
  <si>
    <t>FRESAN aims to contribute to the reduction of hunger, poverty and vulnerability to food and nutrition insecurity through the sustainable strengthening of family farming in the southern provinces most affected by climate change, Huila, Namibe and Cunene, e(Internal ID number - 011594)</t>
  </si>
  <si>
    <t>Increase the food and environmental resilience of the most vulnerable families in the district of Matutuíne.
Partner: VIDA NGDO(Internal ID number - 011770)</t>
  </si>
  <si>
    <t>Contribute to increasing resilience to climate change and disaster risk reduction in Southern Angola.(Internal ID number - 011772)</t>
  </si>
  <si>
    <t>Strengthening the economy and job creation in São Tomé and Príncipe by strengthening the agricultural exports(Internal ID number - 011798)</t>
  </si>
  <si>
    <t>General Objective: To increase the resilience of communities affected by Cyclones Idai and Kenneth to the effects of climate change, through an integrated approach to food security and climate risk management.
Specific Objective: To recover the productive(Internal ID number - 012098)</t>
  </si>
  <si>
    <t>Raise awareness and develop a critical understanding of global interdependencies and reinforce the value of Policy Coherence for Sustainable Development (PCSD) as the central axis of Sustainable Development.
Partner entity (Co-financier): EU
Executing Ent(Internal ID number - 012232)</t>
  </si>
  <si>
    <t>The project will contribute to the commitment of European youth to European development policies that contribute to mitigating the global challenges of migration and climate change and to the sustainable production and consumption of food. It will also co(Internal ID number - 012233)</t>
  </si>
  <si>
    <t>Promote the active citizenship of European youth for the 2030 Agenda, by highlighting the sense of interdependence, individual responsibility and solidarity between the countries of the North and the Global South for a sustainable future for all.(Internal ID number - 012239)</t>
  </si>
  <si>
    <t>The intention is to create a roadmap to achieve carbon sustainability in the Autonomous Region of Príncipe (ARP). In this way, it is proposed to inventory the GHG emissions from the 3 sectors of economic, alternative and forecast mitigation activities, as(Internal ID number - 012456)</t>
  </si>
  <si>
    <t>Project funded by the European Commission's Education and Awareness Development Program (DEAR) with the participation of at least 8 European Union Member States (Germany, Spain, Holland, Italy, Ireland, Poland, Portugal, Romania) and also Cape Verde, with(Internal ID number - 012503)</t>
  </si>
  <si>
    <t>Contribute to the strengthening and participation of civil society in Beira with regard to environmental care with a view to the Common Good. Executing entities: Gonçalo da Silveira Foundation (FGS) and CISA(Internal ID number - 012705)</t>
  </si>
  <si>
    <t>As general objectives of the action, it is intended to reorient agricultural production towards climate-smart food production systems, while ensuring food and nutrition security (SDG 2); improve the quality of life in rural areas, by increasing agricultur(Internal ID number - 012706)</t>
  </si>
  <si>
    <t>Contribute to the achievement of the sustainable development goals of the Democratic Republic of São Tomé and Príncipe in terms of food security, climate change and ecosystem preservation.(Internal ID number - 012707)</t>
  </si>
  <si>
    <t>Contribute to guaranteeing the human rights, in particular the Human Right to Food, of the most vulnerable population in El Salvador.(Internal ID number - 012710)</t>
  </si>
  <si>
    <t>1. Overall objective: The overall objective of this project is the reduction of disaster risk (DRR) and vulnerability of rural communities, contributing to the efforts of the Mozambican Government to rebuild schools and provide multisectoral education to (Internal ID number - 012716)</t>
  </si>
  <si>
    <t>The Climate Promise is UNDP’s response to the climate challenge. Tackling the climate crisis requires all countries to make bold pledges under the Paris Agreement, or NDCs (Nationally Determined Contributions), to reduce emissions of the greenhouse gases (Internal ID number - 012729)</t>
  </si>
  <si>
    <t>Support the Action Plan in areas considered particularly relevant and structuring by the Timorese authorities, in response to the crisis caused by the floods of April 2021(Internal ID number - 012730)</t>
  </si>
  <si>
    <t>The project aims to improve and equip the common spaces of the high school and promote art education, education for world citizenship and for sustainable development. The aim is to contribute to transforming the secondary school into an inclusive learning(Internal ID number - 012737)</t>
  </si>
  <si>
    <t>Improve the participation of Civil Society Organizations (CSOs) in the dissemination of environmental challenges and the inclusive management of natural resources, in urban spaces and in their relationship with rural areas, in favor of the most vulnerable(Internal ID number - 012739)</t>
  </si>
  <si>
    <t>Development of a national platform that will allow the recording of systematized data for the integrated management of urban solid waste, monitoring and traceability, in which all agents in the sector will be able to upload data and benefit from the analy(Internal ID number - 012805)</t>
  </si>
  <si>
    <t>Strengthen plastic waste separation and recycling capacities in local governments and civil society organizations linked to waste conservation and/or recycling. Raise awareness and train artisanal fishermen in good practices associated with their activity(Internal ID number - 012806)</t>
  </si>
  <si>
    <t>Contribute to ensuring the availability and sustainable management of water in Cape Verde and identify best practices within the scope of the circular economy in the water sector.(Internal ID number - 012807)</t>
  </si>
  <si>
    <t>Contribute to the implementation of the Avoid, Intercept, Redesign strategy, which aims to adopt public policies favorable to the responsible use of marine and environmental resources, specifically plastics in the ocean.(Internal ID number - 012808)</t>
  </si>
  <si>
    <t>Implement a plan of technologies available in the country with a focus on safety and mitigation of cadmium in cocoa. Double the agricultural productivity and income of the producers with the recovery of 100 hectares and the establishment of agro-forestry (Internal ID number - 012809)</t>
  </si>
  <si>
    <t>Develop the capacities of Côte d'Ivoire technicians for aspects related to sanitation and wastewater treatment. Theoretical and practical training on the advantages and disadvantages of each type of technical solution, based on the experience already acqu(Internal ID number - 012810)</t>
  </si>
  <si>
    <t>Development of a sanitation and safety communication plan.(Internal ID number - 012811)</t>
  </si>
  <si>
    <t>The FECOP aims to finance projects promoted by medium, small and micro-enterprises and associations of Mozambique relevant to the strengthening of the country's economic structure.
Support to local private investments through a mixed package that gathers (Internal ID number - 012915)</t>
  </si>
  <si>
    <t>Recruitment of two technicians in the area of rehabilitation and requalification working at MIOTH (Ministry of Infrastructure, Spatial Planning and Housing) of Cape Verde.(Internal ID number - 012964)</t>
  </si>
  <si>
    <t>Conclusion and publication of the National Housing Plan (PLANAH); Preparation and publication of Municipal Housing Plans (PLAMUH); Development and operationalization of the Housing Information System (SIH); Preparation and publication of the General Regul(Internal ID number - 012970)</t>
  </si>
  <si>
    <t>DAC Exchange rate Euro 2016 1 $ U.S. = 0,9043</t>
  </si>
  <si>
    <r>
      <rPr>
        <b/>
        <sz val="8"/>
        <rFont val="Arial"/>
        <family val="2"/>
      </rPr>
      <t>7|0|NA|NA|5|A|I|0</t>
    </r>
  </si>
  <si>
    <r>
      <rPr>
        <b/>
        <sz val="8"/>
        <rFont val="Arial"/>
        <family val="2"/>
      </rPr>
      <t>8acb1924-54f6-4ea7-9ffd-e8e5f91806be</t>
    </r>
  </si>
  <si>
    <r>
      <rPr>
        <b/>
        <sz val="8"/>
        <rFont val="Arial"/>
        <family val="2"/>
      </rPr>
      <t>PRT</t>
    </r>
  </si>
  <si>
    <r>
      <rPr>
        <sz val="8"/>
        <rFont val="Arial"/>
        <family val="2"/>
      </rPr>
      <t>0c3823f1-5164-432c-bb9e-44ed5b398d0b</t>
    </r>
  </si>
  <si>
    <r>
      <rPr>
        <sz val="8"/>
        <rFont val="Arial"/>
        <family val="2"/>
      </rPr>
      <t>table8</t>
    </r>
  </si>
  <si>
    <r>
      <rPr>
        <sz val="8"/>
        <rFont val="Arial"/>
        <family val="2"/>
      </rPr>
      <t>no|TargetedArea</t>
    </r>
  </si>
  <si>
    <t>Recipient country and/or region</t>
  </si>
  <si>
    <t>Targeted area</t>
  </si>
  <si>
    <t>Measures and activities related to technology transfer</t>
  </si>
  <si>
    <t>Sector</t>
  </si>
  <si>
    <t>Source of the funding for technology transfer</t>
  </si>
  <si>
    <t>Activities undertaken by</t>
  </si>
  <si>
    <t>Additional information</t>
  </si>
  <si>
    <t>Transferred technologies: 1) effluent treatment, using the so-called Membrane Bio-Reactor (MBR) technology; 2) photovoltaic solar panels, for energy autonomy.</t>
  </si>
  <si>
    <t>Public</t>
  </si>
  <si>
    <t>Implemented</t>
  </si>
  <si>
    <t>Project: Mini Sewage treatment plant of Palmerejo</t>
  </si>
  <si>
    <t>6 Microscopes; 3 computers.</t>
  </si>
  <si>
    <t>n/a</t>
  </si>
  <si>
    <t>Project: Scientific and infrastructural reinforcement of Gorongosa National Park - Mozambique</t>
  </si>
  <si>
    <t>Laptops for MSF and Office trainings and licenses; Performance indicators model; Laboratory Management Record Template</t>
  </si>
  <si>
    <t>Project: MAZI (water) for implementation in the city of Cabinda</t>
  </si>
  <si>
    <t>Training action on Operational Management of Integrated Waste Treatment Centers.</t>
  </si>
  <si>
    <t>Project: Roadmap of waste in Cabo Verde</t>
  </si>
  <si>
    <t>Training of members of the RAP Regional Government and other selected Stakeholders. Use of LEAP (Long-range Energy Alternatives Planning System) software.</t>
  </si>
  <si>
    <t xml:space="preserve">Project: Carbon Sustainability Roadmap and Ecosystem Services (Príncipe Island) </t>
  </si>
  <si>
    <t>Development of the National Platform for Systematization and Monitoring of Urban Solid Waste, the design of which was contracted by the Argentine Ministry to the company SMS (Systems Management Specialist S.A.) and whose development was supported by LIPOR, within the scope of the contract established.</t>
  </si>
  <si>
    <t>Private</t>
  </si>
  <si>
    <t>Project: National Platform for Systematization and Monitoring of Urban Solid Waste</t>
  </si>
  <si>
    <t>The development of the specifications for contracting the Argentine company that developed the Platform was supported by the consultancy provided by LIPOR. LIPOR used the model of its Waste Observatory to support</t>
  </si>
  <si>
    <t>Project: Comprehensive waste management in coastal locations. Education as a tool to reduce the access of plastic waste to the ocean</t>
  </si>
  <si>
    <t>Côte d'Ivoire</t>
  </si>
  <si>
    <t>Theoretical and practical training on the advantages and disadvantages of each type of technical solution: 1. Sanitation Model in geographically dispersed locations; 2. Sanitation maintenance program; 3. Sharing of experience in Portugal in the operation and maintenance of pumping systems, pipes (waste water) and equipment in WWTPs; 4. Project to develop good practices for the reuse of effluents as a way of adapting to climate change; 5. Development of a central WWTP, applied to areas of high temperature and low humidity. Conducting seminars on sanitation in Côte d'Ivoire.</t>
  </si>
  <si>
    <t>Project: Training for ONAD technical staff</t>
  </si>
  <si>
    <t>Sharing know-how by Águas de Portugal Internacional</t>
  </si>
  <si>
    <t>Project: Development of a Communication Campaign on Sanitation and Hygiene matters</t>
  </si>
  <si>
    <r>
      <rPr>
        <b/>
        <sz val="8"/>
        <rFont val="Arial"/>
        <family val="2"/>
      </rPr>
      <t>7|0|NA|NA|5|A|E|0</t>
    </r>
  </si>
  <si>
    <r>
      <rPr>
        <b/>
        <sz val="8"/>
        <rFont val="Arial"/>
        <family val="2"/>
      </rPr>
      <t>b9a7b82a-0abe-4c85-8630-55415b7f7bfe</t>
    </r>
  </si>
  <si>
    <r>
      <rPr>
        <b/>
        <sz val="8"/>
        <rFont val="Arial"/>
        <family val="2"/>
      </rPr>
      <t>6fd933bd-164c-434e-9fd2-c1ee9353622b</t>
    </r>
  </si>
  <si>
    <r>
      <rPr>
        <b/>
        <sz val="8"/>
        <rFont val="Arial"/>
        <family val="2"/>
      </rPr>
      <t>4de28f61-6cc7-4c15-a757-5abc39fd365b</t>
    </r>
  </si>
  <si>
    <r>
      <rPr>
        <sz val="8"/>
        <rFont val="Arial"/>
        <family val="2"/>
      </rPr>
      <t>table9</t>
    </r>
  </si>
  <si>
    <r>
      <rPr>
        <sz val="8"/>
        <rFont val="Arial"/>
        <family val="2"/>
      </rPr>
      <t>no|DescriptionProgrammeProject</t>
    </r>
  </si>
  <si>
    <t>Recipient country / region</t>
  </si>
  <si>
    <t>Programme or project title</t>
  </si>
  <si>
    <t>Description of programme or project</t>
  </si>
  <si>
    <t>Multiple Areas</t>
  </si>
  <si>
    <t>Table 1 Provision of public financial support: contribution through bilateral, regional and other channels</t>
  </si>
  <si>
    <t>Table 2: Provision of technology development and transfer support</t>
  </si>
  <si>
    <t>Table 3. Provision of capacity-building support</t>
  </si>
  <si>
    <t>Develop the capacities of Côte d'Ivoire technicians for aspects related to sanitation and wastewater treatment. Theoretical and practical training on the advantages and disadvantages of each type of technical solution, based on the experience already acquired by Portuguese technicians, taking into account the local specifications of Côte d'Ivoire.
Theoretical and practical training on the advantages and disadvantages of each type of technical solution, based on the experience already acquired by Portuguese technicians, taking into account the local specifications of Côte d'Ivoire.</t>
  </si>
  <si>
    <t xml:space="preserve">Core/general </t>
  </si>
  <si>
    <t>Donor funding</t>
  </si>
  <si>
    <t>30a1e9c4-0ebd-41c5-94b6-5037626255eb</t>
  </si>
  <si>
    <t>Total contributions through multilateral channels</t>
  </si>
  <si>
    <t>2c8c3a81-af36-42e3-9e6a-08c5bdf0cf66</t>
  </si>
  <si>
    <t>Multilateral climate change funds</t>
  </si>
  <si>
    <t>grant</t>
  </si>
  <si>
    <t>e7c33574-e274-4dcc-a67f-90e757f7d2fc</t>
  </si>
  <si>
    <t>row</t>
  </si>
  <si>
    <t>1. Global Environment Facility</t>
  </si>
  <si>
    <t>c8b98866-3316-4621-89a3-f58ab3f6e2f6</t>
  </si>
  <si>
    <t>2. Least Developed Countries Fund</t>
  </si>
  <si>
    <t>39de17bf-a751-44e6-8aa9-2e70f4c3dfe6</t>
  </si>
  <si>
    <t>3. Special Climate Change Fund</t>
  </si>
  <si>
    <t>3eea2a64-7b5b-438b-be65-6e7a0e284ad3</t>
  </si>
  <si>
    <t>4. Adaptation Fund</t>
  </si>
  <si>
    <t>928f9ec0-782b-4387-8dad-f23ac944916a</t>
  </si>
  <si>
    <t>5. Green Climate Fund</t>
  </si>
  <si>
    <t>c2640694-a450-495d-aa35-b852bdc1d047</t>
  </si>
  <si>
    <t>6. UNFCCC Trust Fund for Supplementary Activities</t>
  </si>
  <si>
    <t>01caa374-a2be-45cb-bc72-67a7763e4a71</t>
  </si>
  <si>
    <t>7. Other multilateral climate change funds</t>
  </si>
  <si>
    <t>b005dfa6-a8b3-4aed-801f-72d8a96887b4</t>
  </si>
  <si>
    <t>Multilateral financial institutions, including regional development banks</t>
  </si>
  <si>
    <t>0c41eed6-53a8-4663-be55-1870ba0e65bf</t>
  </si>
  <si>
    <t>1. World Bank</t>
  </si>
  <si>
    <t>a1b02e3e-bafe-4af5-a3b4-b45960559787</t>
  </si>
  <si>
    <t>2. International Finance Corporation</t>
  </si>
  <si>
    <t>ff9c7102-258f-4132-8702-ec2eebaa098d</t>
  </si>
  <si>
    <t>3. African Development Bank</t>
  </si>
  <si>
    <t>6376d303-c556-4a6c-93d0-fa4130d88b7a</t>
  </si>
  <si>
    <t>4. Asian Development Bank</t>
  </si>
  <si>
    <t>240e4263-3fa6-4161-8e5c-2ec8c08b9cb8</t>
  </si>
  <si>
    <t>5. European Bank for Reconstruction and Development</t>
  </si>
  <si>
    <t>f148066d-ed27-4f90-b25e-a4811dffda7f</t>
  </si>
  <si>
    <t>6. Inter-American Development Bank</t>
  </si>
  <si>
    <t>a337d93a-c824-4617-85cc-3408fbd88368</t>
  </si>
  <si>
    <t>7. Other (AIIB - Asian Infrastructure Investment Bank - 85% eligible as ODA; CAF - Development Bank of Latin America)</t>
  </si>
  <si>
    <t>7570cba8-8b34-41bd-b0cb-8dbdcbee1a69</t>
  </si>
  <si>
    <t>Specialized United Nations bodies</t>
  </si>
  <si>
    <t>2fbb775a-82ca-4d7a-b5e1-05fc0ca9f01b</t>
  </si>
  <si>
    <t>1. United Nations Development Programme</t>
  </si>
  <si>
    <t>7bb348bc-5dcc-4f59-8390-e03d8c005048</t>
  </si>
  <si>
    <t>2. United Nations Environment Programme</t>
  </si>
  <si>
    <t>4a7383a8-0ca5-4c4e-9682-384c492289f7</t>
  </si>
  <si>
    <t>3. Other (UNFCCC core contribution - 61% eligible as ODA)</t>
  </si>
  <si>
    <t>DAC Exchange rate Euro 2016 1 $ U.S. =  0,9043</t>
  </si>
  <si>
    <t>Table 4: Provision of public financial support: contribution through multilateral channels</t>
  </si>
  <si>
    <r>
      <rPr>
        <sz val="8"/>
        <rFont val="Arial"/>
        <family val="2"/>
      </rPr>
      <t>30a1e9c4-0ebd-41c5-94b6-5037626255eb</t>
    </r>
  </si>
  <si>
    <r>
      <rPr>
        <sz val="8"/>
        <rFont val="Arial"/>
        <family val="2"/>
      </rPr>
      <t>Total contributions through multilateral channels</t>
    </r>
  </si>
  <si>
    <t>67 212 591,59</t>
  </si>
  <si>
    <t>14 913 736,92</t>
  </si>
  <si>
    <r>
      <rPr>
        <sz val="8"/>
        <rFont val="Arial"/>
        <family val="2"/>
      </rPr>
      <t>2c8c3a81-af36-42e3-9e6a-08c5bdf0cf66</t>
    </r>
  </si>
  <si>
    <r>
      <rPr>
        <sz val="8"/>
        <rFont val="Arial"/>
        <family val="2"/>
      </rPr>
      <t>Multilateral climate change funds</t>
    </r>
  </si>
  <si>
    <r>
      <rPr>
        <sz val="8"/>
        <rFont val="Arial"/>
        <family val="2"/>
      </rPr>
      <t>e7c33574-e274-4dcc-a67f-90e757f7d2fc</t>
    </r>
  </si>
  <si>
    <r>
      <rPr>
        <sz val="8"/>
        <rFont val="Arial"/>
        <family val="2"/>
      </rPr>
      <t>row</t>
    </r>
  </si>
  <si>
    <r>
      <rPr>
        <sz val="8"/>
        <rFont val="Arial"/>
        <family val="2"/>
      </rPr>
      <t>1. Global Environment Facility</t>
    </r>
  </si>
  <si>
    <r>
      <rPr>
        <sz val="8"/>
        <rFont val="Arial"/>
        <family val="2"/>
      </rPr>
      <t>c8b98866-3316-4621-89a3-f58ab3f6e2f6</t>
    </r>
  </si>
  <si>
    <r>
      <rPr>
        <sz val="8"/>
        <rFont val="Arial"/>
        <family val="2"/>
      </rPr>
      <t>2. Least Developed Countries Fund</t>
    </r>
  </si>
  <si>
    <r>
      <rPr>
        <sz val="8"/>
        <rFont val="Arial"/>
        <family val="2"/>
      </rPr>
      <t>39de17bf-a751-44e6-8aa9-2e70f4c3dfe6</t>
    </r>
  </si>
  <si>
    <r>
      <rPr>
        <sz val="8"/>
        <rFont val="Arial"/>
        <family val="2"/>
      </rPr>
      <t>3. Special Climate Change Fund</t>
    </r>
  </si>
  <si>
    <r>
      <rPr>
        <sz val="8"/>
        <rFont val="Arial"/>
        <family val="2"/>
      </rPr>
      <t>3eea2a64-7b5b-438b-be65-6e7a0e284ad3</t>
    </r>
  </si>
  <si>
    <r>
      <rPr>
        <sz val="8"/>
        <rFont val="Arial"/>
        <family val="2"/>
      </rPr>
      <t>4. Adaptation Fund</t>
    </r>
  </si>
  <si>
    <r>
      <rPr>
        <sz val="8"/>
        <rFont val="Arial"/>
        <family val="2"/>
      </rPr>
      <t>928f9ec0-782b-4387-8dad-f23ac944916a</t>
    </r>
  </si>
  <si>
    <r>
      <rPr>
        <sz val="8"/>
        <rFont val="Arial"/>
        <family val="2"/>
      </rPr>
      <t>5. Green Climate Fund</t>
    </r>
  </si>
  <si>
    <r>
      <rPr>
        <sz val="8"/>
        <rFont val="Arial"/>
        <family val="2"/>
      </rPr>
      <t>c2640694-a450-495d-aa35-b852bdc1d047</t>
    </r>
  </si>
  <si>
    <r>
      <rPr>
        <sz val="8"/>
        <rFont val="Arial"/>
        <family val="2"/>
      </rPr>
      <t>6. UNFCCC Trust Fund for Supplementary Activities</t>
    </r>
  </si>
  <si>
    <r>
      <rPr>
        <sz val="8"/>
        <rFont val="Arial"/>
        <family val="2"/>
      </rPr>
      <t>01caa374-a2be-45cb-bc72-67a7763e4a71</t>
    </r>
  </si>
  <si>
    <r>
      <rPr>
        <sz val="8"/>
        <rFont val="Arial"/>
        <family val="2"/>
      </rPr>
      <t>7. Other multilateral climate change funds</t>
    </r>
  </si>
  <si>
    <r>
      <rPr>
        <sz val="8"/>
        <rFont val="Arial"/>
        <family val="2"/>
      </rPr>
      <t>b005dfa6-a8b3-4aed-801f-72d8a96887b4</t>
    </r>
  </si>
  <si>
    <r>
      <rPr>
        <sz val="8"/>
        <rFont val="Arial"/>
        <family val="2"/>
      </rPr>
      <t>Multilateral financial institutions, including regional development banks</t>
    </r>
  </si>
  <si>
    <t>67 114 572,20</t>
  </si>
  <si>
    <t>14 864 010,84</t>
  </si>
  <si>
    <r>
      <rPr>
        <sz val="8"/>
        <rFont val="Arial"/>
        <family val="2"/>
      </rPr>
      <t>0c41eed6-53a8-4663-be55-1870ba0e65bf</t>
    </r>
  </si>
  <si>
    <r>
      <rPr>
        <sz val="8"/>
        <rFont val="Arial"/>
        <family val="2"/>
      </rPr>
      <t>1. World Bank</t>
    </r>
  </si>
  <si>
    <t>31 393 646,71</t>
  </si>
  <si>
    <t>6 464 125,80</t>
  </si>
  <si>
    <r>
      <rPr>
        <sz val="8"/>
        <rFont val="Arial"/>
        <family val="2"/>
      </rPr>
      <t>a1b02e3e-bafe-4af5-a3b4-b45960559787</t>
    </r>
  </si>
  <si>
    <r>
      <rPr>
        <sz val="8"/>
        <rFont val="Arial"/>
        <family val="2"/>
      </rPr>
      <t>2. International Finance Corporation</t>
    </r>
  </si>
  <si>
    <r>
      <rPr>
        <sz val="8"/>
        <rFont val="Arial"/>
        <family val="2"/>
      </rPr>
      <t>ff9c7102-258f-4132-8702-ec2eebaa098d</t>
    </r>
  </si>
  <si>
    <r>
      <rPr>
        <sz val="8"/>
        <rFont val="Arial"/>
        <family val="2"/>
      </rPr>
      <t>3. African Development Bank</t>
    </r>
  </si>
  <si>
    <t>28 455 251,94</t>
  </si>
  <si>
    <t>6 147 113,22</t>
  </si>
  <si>
    <r>
      <rPr>
        <sz val="8"/>
        <rFont val="Arial"/>
        <family val="2"/>
      </rPr>
      <t>6376d303-c556-4a6c-93d0-fa4130d88b7a</t>
    </r>
  </si>
  <si>
    <r>
      <rPr>
        <sz val="8"/>
        <rFont val="Arial"/>
        <family val="2"/>
      </rPr>
      <t>4. Asian Development Bank</t>
    </r>
  </si>
  <si>
    <t>67 636,11</t>
  </si>
  <si>
    <t>14 203,58</t>
  </si>
  <si>
    <r>
      <rPr>
        <sz val="8"/>
        <rFont val="Arial"/>
        <family val="2"/>
      </rPr>
      <t>240e4263-3fa6-4161-8e5c-2ec8c08b9cb8</t>
    </r>
  </si>
  <si>
    <r>
      <rPr>
        <sz val="8"/>
        <rFont val="Arial"/>
        <family val="2"/>
      </rPr>
      <t>5. European Bank for Reconstruction and Development</t>
    </r>
  </si>
  <si>
    <r>
      <rPr>
        <sz val="8"/>
        <rFont val="Arial"/>
        <family val="2"/>
      </rPr>
      <t>f148066d-ed27-4f90-b25e-a4811dffda7f</t>
    </r>
  </si>
  <si>
    <r>
      <rPr>
        <sz val="8"/>
        <rFont val="Arial"/>
        <family val="2"/>
      </rPr>
      <t>6. Inter-American Development Bank</t>
    </r>
  </si>
  <si>
    <t>728 037,42</t>
  </si>
  <si>
    <t>160 168,23</t>
  </si>
  <si>
    <r>
      <rPr>
        <sz val="8"/>
        <rFont val="Arial"/>
        <family val="2"/>
      </rPr>
      <t>a337d93a-c824-4617-85cc-3408fbd88368</t>
    </r>
  </si>
  <si>
    <t>6 470 000</t>
  </si>
  <si>
    <t>2 078 400,00</t>
  </si>
  <si>
    <r>
      <rPr>
        <sz val="8"/>
        <rFont val="Arial"/>
        <family val="2"/>
      </rPr>
      <t>7570cba8-8b34-41bd-b0cb-8dbdcbee1a69</t>
    </r>
  </si>
  <si>
    <r>
      <rPr>
        <sz val="8"/>
        <rFont val="Arial"/>
        <family val="2"/>
      </rPr>
      <t>Specialized United Nations bodies</t>
    </r>
  </si>
  <si>
    <t>98 019,39</t>
  </si>
  <si>
    <t>49 726,07</t>
  </si>
  <si>
    <r>
      <rPr>
        <sz val="8"/>
        <rFont val="Arial"/>
        <family val="2"/>
      </rPr>
      <t>2fbb775a-82ca-4d7a-b5e1-05fc0ca9f01b</t>
    </r>
  </si>
  <si>
    <r>
      <rPr>
        <sz val="8"/>
        <rFont val="Arial"/>
        <family val="2"/>
      </rPr>
      <t>1. United Nations Development Programme</t>
    </r>
  </si>
  <si>
    <t>48 293,32</t>
  </si>
  <si>
    <r>
      <rPr>
        <sz val="8"/>
        <rFont val="Arial"/>
        <family val="2"/>
      </rPr>
      <t>7bb348bc-5dcc-4f59-8390-e03d8c005048</t>
    </r>
  </si>
  <si>
    <r>
      <rPr>
        <sz val="8"/>
        <rFont val="Arial"/>
        <family val="2"/>
      </rPr>
      <t>2. United Nations Environment Programme</t>
    </r>
  </si>
  <si>
    <r>
      <rPr>
        <sz val="8"/>
        <rFont val="Arial"/>
        <family val="2"/>
      </rPr>
      <t>4a7383a8-0ca5-4c4e-9682-384c492289f7</t>
    </r>
  </si>
  <si>
    <t>DAC Exchange rate Euro 2017 1 $ U.S. =  0,8871</t>
  </si>
  <si>
    <t>41 124 480,11</t>
  </si>
  <si>
    <t>9 960 464,24</t>
  </si>
  <si>
    <t>40 995 264,96</t>
  </si>
  <si>
    <t>7. Other (AIIB - Asian Infrastructure Investment Bank - 85% eligible as ODA)</t>
  </si>
  <si>
    <t>DAC Exchange rate Euro 2018 1 $ U.S. =  0,8473</t>
  </si>
  <si>
    <t>DAC Exchange rate Euro 2019 1 $ U.S. =  0,8933</t>
  </si>
  <si>
    <t>7. Other</t>
  </si>
  <si>
    <t>DAC Exchange rate Euro 2020 1 $ U.S. =  0,8775</t>
  </si>
  <si>
    <r>
      <t>Core/General</t>
    </r>
    <r>
      <rPr>
        <b/>
        <sz val="8"/>
        <color indexed="8"/>
        <rFont val="Arial"/>
        <family val="2"/>
      </rPr>
      <t xml:space="preserve"> </t>
    </r>
    <r>
      <rPr>
        <b/>
        <sz val="8"/>
        <color indexed="10"/>
        <rFont val="Arial"/>
        <family val="2"/>
      </rPr>
      <t>(1)</t>
    </r>
  </si>
  <si>
    <r>
      <t>Climate-specific</t>
    </r>
    <r>
      <rPr>
        <b/>
        <sz val="8"/>
        <color indexed="8"/>
        <rFont val="Arial"/>
        <family val="2"/>
      </rPr>
      <t xml:space="preserve"> </t>
    </r>
    <r>
      <rPr>
        <b/>
        <sz val="8"/>
        <color indexed="10"/>
        <rFont val="Arial"/>
        <family val="2"/>
      </rPr>
      <t>(1)</t>
    </r>
  </si>
  <si>
    <r>
      <rPr>
        <b/>
        <sz val="8"/>
        <color indexed="10"/>
        <rFont val="Arial"/>
        <family val="2"/>
      </rPr>
      <t>(1)</t>
    </r>
    <r>
      <rPr>
        <sz val="8"/>
        <color indexed="8"/>
        <rFont val="Arial"/>
        <family val="2"/>
      </rPr>
      <t xml:space="preserve"> 2021 data still provisional</t>
    </r>
  </si>
  <si>
    <t>DAC Exchange rate Euro 2021 1 $ U.S. =  0,8456</t>
  </si>
  <si>
    <t>Equivalent table 7a CTF</t>
  </si>
  <si>
    <t>Equivalent table 7b CTF</t>
  </si>
  <si>
    <t>Equivalent table 8 CTF</t>
  </si>
  <si>
    <t>Equivalent table 9 CTF</t>
  </si>
  <si>
    <t>NO</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</si>
</sst>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s>
  <fonts count="53">
    <font>
      <sz val="11"/>
      <color theme="1"/>
      <name val="Calibri"/>
      <family val="2"/>
    </font>
    <font>
      <sz val="11"/>
      <color indexed="8"/>
      <name val="Calibri"/>
      <family val="2"/>
    </font>
    <font>
      <b/>
      <sz val="8"/>
      <color indexed="8"/>
      <name val="Arial"/>
      <family val="2"/>
    </font>
    <font>
      <sz val="8"/>
      <color indexed="8"/>
      <name val="Arial"/>
      <family val="2"/>
    </font>
    <font>
      <sz val="8"/>
      <name val="Arial"/>
      <family val="2"/>
    </font>
    <font>
      <sz val="10"/>
      <color indexed="8"/>
      <name val="Arial"/>
      <family val="2"/>
    </font>
    <font>
      <sz val="8"/>
      <color indexed="8"/>
      <name val="Calibri"/>
      <family val="2"/>
    </font>
    <font>
      <sz val="8"/>
      <name val="Calibri"/>
      <family val="2"/>
    </font>
    <font>
      <b/>
      <sz val="8"/>
      <name val="Arial"/>
      <family val="2"/>
    </font>
    <font>
      <b/>
      <sz val="8"/>
      <color indexed="10"/>
      <name val="Arial"/>
      <family val="2"/>
    </font>
    <font>
      <sz val="11"/>
      <color indexed="9"/>
      <name val="Calibri"/>
      <family val="2"/>
    </font>
    <font>
      <b/>
      <sz val="15"/>
      <color indexed="54"/>
      <name val="Calibri"/>
      <family val="2"/>
    </font>
    <font>
      <b/>
      <sz val="13"/>
      <color indexed="54"/>
      <name val="Calibri"/>
      <family val="2"/>
    </font>
    <font>
      <b/>
      <sz val="11"/>
      <color indexed="54"/>
      <name val="Calibri"/>
      <family val="2"/>
    </font>
    <font>
      <b/>
      <sz val="11"/>
      <color indexed="52"/>
      <name val="Calibri"/>
      <family val="2"/>
    </font>
    <font>
      <sz val="11"/>
      <color indexed="52"/>
      <name val="Calibri"/>
      <family val="2"/>
    </font>
    <font>
      <sz val="11"/>
      <color indexed="17"/>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1"/>
      <color indexed="8"/>
      <name val="Calibri"/>
      <family val="2"/>
    </font>
    <font>
      <b/>
      <sz val="11"/>
      <color indexed="9"/>
      <name val="Calibri"/>
      <family val="2"/>
    </font>
    <font>
      <sz val="8"/>
      <color indexed="10"/>
      <name val="Arial"/>
      <family val="2"/>
    </font>
    <font>
      <sz val="8"/>
      <color indexed="10"/>
      <name val="Calibri"/>
      <family val="2"/>
    </font>
    <font>
      <sz val="8"/>
      <color indexed="9"/>
      <name val="Arial"/>
      <family val="2"/>
    </font>
    <font>
      <b/>
      <sz val="8"/>
      <color indexed="9"/>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8"/>
      <color theme="1"/>
      <name val="Arial"/>
      <family val="2"/>
    </font>
    <font>
      <sz val="8"/>
      <color theme="1"/>
      <name val="Arial"/>
      <family val="2"/>
    </font>
    <font>
      <sz val="8"/>
      <color rgb="FFFF0000"/>
      <name val="Arial"/>
      <family val="2"/>
    </font>
    <font>
      <sz val="8"/>
      <color theme="1"/>
      <name val="Calibri"/>
      <family val="2"/>
    </font>
    <font>
      <sz val="8"/>
      <color rgb="FFFF0000"/>
      <name val="Calibri"/>
      <family val="2"/>
    </font>
    <font>
      <sz val="8"/>
      <color theme="0"/>
      <name val="Arial"/>
      <family val="2"/>
    </font>
    <font>
      <b/>
      <sz val="8"/>
      <color theme="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E6E6E6"/>
        <bgColor indexed="64"/>
      </patternFill>
    </fill>
    <fill>
      <patternFill patternType="solid">
        <fgColor theme="0"/>
        <bgColor indexed="64"/>
      </patternFill>
    </fill>
    <fill>
      <patternFill patternType="solid">
        <fgColor theme="2"/>
        <bgColor indexed="64"/>
      </patternFill>
    </fill>
    <fill>
      <patternFill patternType="solid">
        <fgColor theme="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theme="0" tint="-0.24997000396251678"/>
      </left>
      <right style="thin">
        <color theme="0" tint="-0.24997000396251678"/>
      </right>
      <top style="thin">
        <color theme="0" tint="-0.24997000396251678"/>
      </top>
      <bottom style="thin">
        <color theme="0" tint="-0.24997000396251678"/>
      </bottom>
    </border>
    <border>
      <left style="thin">
        <color rgb="FFA8A8A8" tint="-0.24997000396251678"/>
      </left>
      <right style="thin">
        <color rgb="FFA8A8A8" tint="-0.24997000396251678"/>
      </right>
      <top style="thin">
        <color rgb="FFA8A8A8" tint="-0.24997000396251678"/>
      </top>
      <bottom style="thin">
        <color rgb="FFA8A8A8" tint="-0.24997000396251678"/>
      </bottom>
    </border>
    <border>
      <left style="thin">
        <color rgb="FFA8A8A8"/>
      </left>
      <right style="thin">
        <color rgb="FFA8A8A8"/>
      </right>
      <top style="thin">
        <color rgb="FFA8A8A8"/>
      </top>
      <bottom style="thin">
        <color rgb="FFA8A8A8"/>
      </bottom>
    </border>
    <border>
      <left style="thin">
        <color rgb="FFA8A8A8"/>
      </left>
      <right/>
      <top style="thin">
        <color rgb="FFA8A8A8"/>
      </top>
      <bottom style="thin">
        <color rgb="FFA8A8A8"/>
      </bottom>
    </border>
    <border>
      <left/>
      <right style="thin">
        <color rgb="FFA8A8A8"/>
      </right>
      <top style="thin">
        <color rgb="FFA8A8A8"/>
      </top>
      <bottom style="thin">
        <color rgb="FFA8A8A8"/>
      </bottom>
    </border>
    <border>
      <left style="thin">
        <color indexed="22"/>
      </left>
      <right style="thin">
        <color indexed="22"/>
      </right>
      <top style="thin">
        <color indexed="22"/>
      </top>
      <bottom style="thin">
        <color indexed="22"/>
      </bottom>
    </border>
    <border>
      <left style="thin">
        <color rgb="FFA8A8A8"/>
      </left>
      <right style="thin">
        <color rgb="FFA8A8A8"/>
      </right>
      <top style="thin">
        <color rgb="FFA8A8A8"/>
      </top>
      <bottom/>
    </border>
    <border>
      <left style="thin">
        <color theme="0" tint="-0.149959996342659"/>
      </left>
      <right style="thin">
        <color theme="0" tint="-0.149959996342659"/>
      </right>
      <top style="thin">
        <color theme="0" tint="-0.149959996342659"/>
      </top>
      <bottom style="thin">
        <color theme="0" tint="-0.149959996342659"/>
      </bottom>
    </border>
    <border>
      <left/>
      <right/>
      <top style="thin">
        <color rgb="FFA8A8A8"/>
      </top>
      <bottom style="thin">
        <color rgb="FFA8A8A8"/>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5"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126">
    <xf numFmtId="0" fontId="0" fillId="0" borderId="0" xfId="0" applyFont="1" applyAlignment="1">
      <alignment/>
    </xf>
    <xf numFmtId="0" fontId="46" fillId="0" borderId="10" xfId="0" applyNumberFormat="1" applyFont="1" applyFill="1" applyBorder="1" applyAlignment="1">
      <alignment horizontal="left" vertical="center" wrapText="1"/>
    </xf>
    <xf numFmtId="0" fontId="47" fillId="0" borderId="11" xfId="0" applyNumberFormat="1" applyFont="1" applyFill="1" applyBorder="1" applyAlignment="1">
      <alignment horizontal="left" vertical="top" wrapText="1"/>
    </xf>
    <xf numFmtId="0" fontId="46" fillId="0" borderId="10" xfId="0" applyNumberFormat="1" applyFont="1" applyFill="1" applyBorder="1" applyAlignment="1">
      <alignment horizontal="left" vertical="top" wrapText="1"/>
    </xf>
    <xf numFmtId="0" fontId="46" fillId="0" borderId="11" xfId="0" applyNumberFormat="1" applyFont="1" applyFill="1" applyBorder="1" applyAlignment="1">
      <alignment horizontal="left" vertical="center" wrapText="1"/>
    </xf>
    <xf numFmtId="0" fontId="47" fillId="0" borderId="12" xfId="0" applyNumberFormat="1" applyFont="1" applyFill="1" applyBorder="1" applyAlignment="1">
      <alignment horizontal="left" vertical="top" wrapText="1"/>
    </xf>
    <xf numFmtId="0" fontId="47" fillId="0" borderId="0" xfId="0" applyNumberFormat="1" applyFont="1" applyFill="1" applyBorder="1" applyAlignment="1">
      <alignment/>
    </xf>
    <xf numFmtId="0" fontId="47" fillId="33" borderId="12" xfId="0" applyNumberFormat="1" applyFont="1" applyFill="1" applyBorder="1" applyAlignment="1">
      <alignment horizontal="center" vertical="center" wrapText="1"/>
    </xf>
    <xf numFmtId="0" fontId="47" fillId="0" borderId="0" xfId="0" applyNumberFormat="1" applyFont="1" applyFill="1" applyBorder="1" applyAlignment="1">
      <alignment horizontal="center" vertical="center" wrapText="1"/>
    </xf>
    <xf numFmtId="0" fontId="47" fillId="33" borderId="12" xfId="0" applyNumberFormat="1" applyFont="1" applyFill="1" applyBorder="1" applyAlignment="1">
      <alignment horizontal="left" vertical="top" wrapText="1"/>
    </xf>
    <xf numFmtId="0" fontId="46" fillId="33" borderId="12" xfId="0" applyNumberFormat="1" applyFont="1" applyFill="1" applyBorder="1" applyAlignment="1">
      <alignment horizontal="left" vertical="top" wrapText="1"/>
    </xf>
    <xf numFmtId="3" fontId="47" fillId="33" borderId="12" xfId="0" applyNumberFormat="1" applyFont="1" applyFill="1" applyBorder="1" applyAlignment="1">
      <alignment horizontal="left" vertical="top" wrapText="1"/>
    </xf>
    <xf numFmtId="0" fontId="48" fillId="0" borderId="12" xfId="0" applyNumberFormat="1" applyFont="1" applyFill="1" applyBorder="1" applyAlignment="1">
      <alignment horizontal="left" vertical="top" wrapText="1"/>
    </xf>
    <xf numFmtId="0" fontId="48" fillId="33" borderId="12" xfId="0" applyNumberFormat="1" applyFont="1" applyFill="1" applyBorder="1" applyAlignment="1">
      <alignment horizontal="left" vertical="top" wrapText="1"/>
    </xf>
    <xf numFmtId="0" fontId="47" fillId="33" borderId="13" xfId="0" applyNumberFormat="1" applyFont="1" applyFill="1" applyBorder="1" applyAlignment="1">
      <alignment horizontal="center" vertical="center" wrapText="1"/>
    </xf>
    <xf numFmtId="0" fontId="47" fillId="33" borderId="14" xfId="0" applyNumberFormat="1" applyFont="1" applyFill="1" applyBorder="1" applyAlignment="1">
      <alignment horizontal="center" vertical="center" wrapText="1"/>
    </xf>
    <xf numFmtId="0" fontId="4" fillId="0" borderId="12" xfId="0" applyNumberFormat="1" applyFont="1" applyFill="1" applyBorder="1" applyAlignment="1">
      <alignment horizontal="left" vertical="top" wrapText="1"/>
    </xf>
    <xf numFmtId="3" fontId="4" fillId="33" borderId="12" xfId="0" applyNumberFormat="1" applyFont="1" applyFill="1" applyBorder="1" applyAlignment="1">
      <alignment horizontal="left" vertical="top" wrapText="1"/>
    </xf>
    <xf numFmtId="0" fontId="4" fillId="33" borderId="12" xfId="0" applyNumberFormat="1" applyFont="1" applyFill="1" applyBorder="1" applyAlignment="1">
      <alignment horizontal="left" vertical="top" wrapText="1"/>
    </xf>
    <xf numFmtId="0" fontId="46" fillId="0" borderId="0" xfId="0" applyNumberFormat="1" applyFont="1" applyFill="1" applyBorder="1" applyAlignment="1">
      <alignment vertical="center"/>
    </xf>
    <xf numFmtId="0" fontId="46" fillId="0" borderId="0" xfId="0" applyNumberFormat="1" applyFont="1" applyFill="1" applyBorder="1" applyAlignment="1">
      <alignment/>
    </xf>
    <xf numFmtId="0" fontId="47" fillId="33" borderId="0" xfId="0" applyNumberFormat="1" applyFont="1" applyFill="1" applyBorder="1" applyAlignment="1">
      <alignment/>
    </xf>
    <xf numFmtId="0" fontId="6" fillId="0" borderId="15" xfId="55" applyFont="1" applyFill="1" applyBorder="1" applyAlignment="1">
      <alignment/>
      <protection/>
    </xf>
    <xf numFmtId="3" fontId="49" fillId="0" borderId="0" xfId="0" applyNumberFormat="1" applyFont="1" applyAlignment="1">
      <alignment/>
    </xf>
    <xf numFmtId="2" fontId="47" fillId="0" borderId="0" xfId="0" applyNumberFormat="1" applyFont="1" applyFill="1" applyBorder="1" applyAlignment="1" applyProtection="1">
      <alignment wrapText="1"/>
      <protection locked="0"/>
    </xf>
    <xf numFmtId="0" fontId="6" fillId="0" borderId="0" xfId="55" applyFont="1" applyFill="1" applyBorder="1" applyAlignment="1">
      <alignment/>
      <protection/>
    </xf>
    <xf numFmtId="0" fontId="47" fillId="34" borderId="0" xfId="0" applyNumberFormat="1" applyFont="1" applyFill="1" applyBorder="1" applyAlignment="1">
      <alignment/>
    </xf>
    <xf numFmtId="0" fontId="6" fillId="34" borderId="15" xfId="55" applyFont="1" applyFill="1" applyBorder="1" applyAlignment="1">
      <alignment/>
      <protection/>
    </xf>
    <xf numFmtId="3" fontId="49" fillId="34" borderId="0" xfId="0" applyNumberFormat="1" applyFont="1" applyFill="1" applyAlignment="1">
      <alignment/>
    </xf>
    <xf numFmtId="2" fontId="47" fillId="34" borderId="0" xfId="0" applyNumberFormat="1" applyFont="1" applyFill="1" applyBorder="1" applyAlignment="1" applyProtection="1">
      <alignment wrapText="1"/>
      <protection locked="0"/>
    </xf>
    <xf numFmtId="0" fontId="6" fillId="34" borderId="0" xfId="55" applyFont="1" applyFill="1" applyBorder="1" applyAlignment="1">
      <alignment/>
      <protection/>
    </xf>
    <xf numFmtId="2" fontId="47" fillId="35" borderId="0" xfId="0" applyNumberFormat="1" applyFont="1" applyFill="1" applyBorder="1" applyAlignment="1" applyProtection="1">
      <alignment wrapText="1"/>
      <protection locked="0"/>
    </xf>
    <xf numFmtId="3" fontId="47" fillId="0" borderId="0" xfId="0" applyNumberFormat="1" applyFont="1" applyFill="1" applyBorder="1" applyAlignment="1">
      <alignment/>
    </xf>
    <xf numFmtId="2" fontId="47" fillId="0" borderId="0" xfId="0" applyNumberFormat="1" applyFont="1" applyFill="1" applyBorder="1" applyAlignment="1">
      <alignment/>
    </xf>
    <xf numFmtId="0" fontId="49" fillId="0" borderId="0" xfId="0" applyFont="1" applyAlignment="1">
      <alignment/>
    </xf>
    <xf numFmtId="2" fontId="47" fillId="35" borderId="0" xfId="0" applyNumberFormat="1" applyFont="1" applyFill="1" applyBorder="1" applyAlignment="1">
      <alignment/>
    </xf>
    <xf numFmtId="0" fontId="50" fillId="0" borderId="0" xfId="0" applyNumberFormat="1" applyFont="1" applyFill="1" applyBorder="1" applyAlignment="1">
      <alignment/>
    </xf>
    <xf numFmtId="0" fontId="7" fillId="0" borderId="15" xfId="55" applyFont="1" applyFill="1" applyBorder="1" applyAlignment="1">
      <alignment/>
      <protection/>
    </xf>
    <xf numFmtId="3" fontId="7" fillId="0" borderId="0" xfId="0" applyNumberFormat="1" applyFont="1" applyAlignment="1">
      <alignment/>
    </xf>
    <xf numFmtId="2" fontId="7" fillId="0" borderId="0" xfId="0" applyNumberFormat="1" applyFont="1" applyFill="1" applyBorder="1" applyAlignment="1" applyProtection="1">
      <alignment wrapText="1"/>
      <protection locked="0"/>
    </xf>
    <xf numFmtId="0" fontId="7" fillId="0" borderId="0" xfId="0" applyNumberFormat="1" applyFont="1" applyFill="1" applyBorder="1" applyAlignment="1">
      <alignment/>
    </xf>
    <xf numFmtId="0" fontId="7" fillId="0" borderId="0" xfId="55" applyFont="1" applyFill="1" applyBorder="1" applyAlignment="1">
      <alignment/>
      <protection/>
    </xf>
    <xf numFmtId="0" fontId="50" fillId="34" borderId="0" xfId="0" applyNumberFormat="1" applyFont="1" applyFill="1" applyBorder="1" applyAlignment="1">
      <alignment/>
    </xf>
    <xf numFmtId="0" fontId="7" fillId="34" borderId="15" xfId="55" applyFont="1" applyFill="1" applyBorder="1" applyAlignment="1">
      <alignment/>
      <protection/>
    </xf>
    <xf numFmtId="3" fontId="7" fillId="34" borderId="0" xfId="0" applyNumberFormat="1" applyFont="1" applyFill="1" applyAlignment="1">
      <alignment/>
    </xf>
    <xf numFmtId="0" fontId="7" fillId="34" borderId="0" xfId="55" applyFont="1" applyFill="1" applyBorder="1" applyAlignment="1">
      <alignment/>
      <protection/>
    </xf>
    <xf numFmtId="2" fontId="4" fillId="0" borderId="0" xfId="0" applyNumberFormat="1" applyFont="1" applyFill="1" applyBorder="1" applyAlignment="1" applyProtection="1">
      <alignment wrapText="1"/>
      <protection locked="0"/>
    </xf>
    <xf numFmtId="0" fontId="48" fillId="0" borderId="0" xfId="0" applyNumberFormat="1" applyFont="1" applyFill="1" applyBorder="1" applyAlignment="1">
      <alignment/>
    </xf>
    <xf numFmtId="0" fontId="4" fillId="0" borderId="0" xfId="0" applyNumberFormat="1" applyFont="1" applyFill="1" applyBorder="1" applyAlignment="1">
      <alignment/>
    </xf>
    <xf numFmtId="0" fontId="47" fillId="33" borderId="13" xfId="0" applyNumberFormat="1" applyFont="1" applyFill="1" applyBorder="1" applyAlignment="1">
      <alignment horizontal="center" vertical="center" wrapText="1"/>
    </xf>
    <xf numFmtId="0" fontId="47" fillId="33" borderId="14" xfId="0" applyNumberFormat="1" applyFont="1" applyFill="1" applyBorder="1" applyAlignment="1">
      <alignment horizontal="center" vertical="center" wrapText="1"/>
    </xf>
    <xf numFmtId="0" fontId="46" fillId="0" borderId="11" xfId="0" applyNumberFormat="1" applyFont="1" applyFill="1" applyBorder="1" applyAlignment="1">
      <alignment horizontal="left" vertical="top" wrapText="1"/>
    </xf>
    <xf numFmtId="0" fontId="47" fillId="0" borderId="10" xfId="0" applyNumberFormat="1" applyFont="1" applyFill="1" applyBorder="1" applyAlignment="1">
      <alignment horizontal="left" vertical="top" wrapText="1"/>
    </xf>
    <xf numFmtId="0" fontId="47" fillId="0" borderId="10" xfId="0" applyNumberFormat="1" applyFont="1" applyFill="1" applyBorder="1" applyAlignment="1">
      <alignment horizontal="left" vertical="center" wrapText="1"/>
    </xf>
    <xf numFmtId="0" fontId="47" fillId="0" borderId="0" xfId="0" applyNumberFormat="1" applyFont="1" applyFill="1" applyBorder="1" applyAlignment="1">
      <alignment wrapText="1"/>
    </xf>
    <xf numFmtId="0" fontId="47" fillId="0" borderId="0" xfId="0" applyNumberFormat="1" applyFont="1" applyFill="1" applyBorder="1" applyAlignment="1">
      <alignment vertical="center" wrapText="1"/>
    </xf>
    <xf numFmtId="0" fontId="47" fillId="0" borderId="11" xfId="0" applyNumberFormat="1" applyFont="1" applyFill="1" applyBorder="1" applyAlignment="1">
      <alignment horizontal="left" vertical="center" wrapText="1"/>
    </xf>
    <xf numFmtId="0" fontId="46" fillId="0" borderId="0" xfId="0" applyNumberFormat="1" applyFont="1" applyFill="1" applyBorder="1" applyAlignment="1">
      <alignment vertical="center" wrapText="1"/>
    </xf>
    <xf numFmtId="0" fontId="47" fillId="0" borderId="12" xfId="0" applyNumberFormat="1" applyFont="1" applyFill="1" applyBorder="1" applyAlignment="1">
      <alignment horizontal="left" vertical="center" wrapText="1"/>
    </xf>
    <xf numFmtId="0" fontId="6" fillId="0" borderId="15" xfId="55" applyFont="1" applyFill="1" applyBorder="1" applyAlignment="1">
      <alignment vertical="center" wrapText="1"/>
      <protection/>
    </xf>
    <xf numFmtId="0" fontId="47" fillId="0" borderId="0" xfId="0" applyNumberFormat="1" applyFont="1" applyFill="1" applyBorder="1" applyAlignment="1">
      <alignment vertical="center"/>
    </xf>
    <xf numFmtId="0" fontId="46" fillId="0" borderId="0" xfId="0" applyNumberFormat="1" applyFont="1" applyFill="1" applyBorder="1" applyAlignment="1">
      <alignment wrapText="1"/>
    </xf>
    <xf numFmtId="0" fontId="47" fillId="0" borderId="0" xfId="0" applyNumberFormat="1" applyFont="1" applyFill="1" applyBorder="1" applyAlignment="1">
      <alignment horizontal="left" vertical="center" wrapText="1"/>
    </xf>
    <xf numFmtId="0" fontId="46" fillId="0" borderId="0" xfId="0" applyNumberFormat="1" applyFont="1" applyFill="1" applyBorder="1" applyAlignment="1">
      <alignment horizontal="left" vertical="center" wrapText="1"/>
    </xf>
    <xf numFmtId="0" fontId="6" fillId="0" borderId="15" xfId="55" applyFont="1" applyFill="1" applyBorder="1" applyAlignment="1">
      <alignment horizontal="center" vertical="center"/>
      <protection/>
    </xf>
    <xf numFmtId="0" fontId="47" fillId="0" borderId="0" xfId="0" applyNumberFormat="1" applyFont="1" applyFill="1" applyBorder="1" applyAlignment="1">
      <alignment horizontal="center" vertical="center"/>
    </xf>
    <xf numFmtId="0" fontId="6" fillId="0" borderId="0" xfId="55" applyFont="1" applyFill="1" applyBorder="1" applyAlignment="1">
      <alignment horizontal="center" vertical="center" wrapText="1"/>
      <protection/>
    </xf>
    <xf numFmtId="0" fontId="6" fillId="0" borderId="15" xfId="55" applyFont="1" applyFill="1" applyBorder="1" applyAlignment="1">
      <alignment horizontal="left" vertical="center" wrapText="1"/>
      <protection/>
    </xf>
    <xf numFmtId="0" fontId="49" fillId="0" borderId="0" xfId="0" applyFont="1" applyAlignment="1">
      <alignment vertical="center" wrapText="1"/>
    </xf>
    <xf numFmtId="0" fontId="49" fillId="0" borderId="0" xfId="0" applyFont="1" applyAlignment="1">
      <alignment horizontal="center" vertical="center" wrapText="1"/>
    </xf>
    <xf numFmtId="4" fontId="47" fillId="33" borderId="12" xfId="0" applyNumberFormat="1" applyFont="1" applyFill="1" applyBorder="1" applyAlignment="1">
      <alignment/>
    </xf>
    <xf numFmtId="4" fontId="4" fillId="33" borderId="12" xfId="0" applyNumberFormat="1" applyFont="1" applyFill="1" applyBorder="1" applyAlignment="1">
      <alignment horizontal="right" vertical="center"/>
    </xf>
    <xf numFmtId="0" fontId="4" fillId="33" borderId="12" xfId="0" applyNumberFormat="1" applyFont="1" applyFill="1" applyBorder="1" applyAlignment="1">
      <alignment horizontal="left" vertical="center" wrapText="1"/>
    </xf>
    <xf numFmtId="4" fontId="4" fillId="33" borderId="12" xfId="0" applyNumberFormat="1" applyFont="1" applyFill="1" applyBorder="1" applyAlignment="1">
      <alignment vertical="center"/>
    </xf>
    <xf numFmtId="4" fontId="4" fillId="0" borderId="12" xfId="0" applyNumberFormat="1" applyFont="1" applyFill="1" applyBorder="1" applyAlignment="1" applyProtection="1">
      <alignment horizontal="right" vertical="center" wrapText="1"/>
      <protection locked="0"/>
    </xf>
    <xf numFmtId="0" fontId="4" fillId="0" borderId="12" xfId="0" applyNumberFormat="1" applyFont="1" applyFill="1" applyBorder="1" applyAlignment="1" applyProtection="1">
      <alignment horizontal="left" vertical="center" wrapText="1"/>
      <protection locked="0"/>
    </xf>
    <xf numFmtId="4" fontId="4" fillId="34" borderId="12" xfId="0" applyNumberFormat="1" applyFont="1" applyFill="1" applyBorder="1" applyAlignment="1">
      <alignment horizontal="right" vertical="center"/>
    </xf>
    <xf numFmtId="0" fontId="47" fillId="33" borderId="12" xfId="0" applyNumberFormat="1" applyFont="1" applyFill="1" applyBorder="1" applyAlignment="1">
      <alignment horizontal="right"/>
    </xf>
    <xf numFmtId="2" fontId="47" fillId="33" borderId="12" xfId="0" applyNumberFormat="1" applyFont="1" applyFill="1" applyBorder="1" applyAlignment="1">
      <alignment/>
    </xf>
    <xf numFmtId="4" fontId="47" fillId="0" borderId="12" xfId="0" applyNumberFormat="1" applyFont="1" applyFill="1" applyBorder="1" applyAlignment="1" applyProtection="1">
      <alignment horizontal="right" vertical="top" wrapText="1"/>
      <protection locked="0"/>
    </xf>
    <xf numFmtId="0" fontId="47" fillId="0" borderId="12" xfId="0" applyNumberFormat="1" applyFont="1" applyFill="1" applyBorder="1" applyAlignment="1" applyProtection="1">
      <alignment horizontal="left" vertical="top" wrapText="1"/>
      <protection locked="0"/>
    </xf>
    <xf numFmtId="0" fontId="47" fillId="33" borderId="12" xfId="0" applyNumberFormat="1" applyFont="1" applyFill="1" applyBorder="1" applyAlignment="1">
      <alignment/>
    </xf>
    <xf numFmtId="0" fontId="47" fillId="33" borderId="12" xfId="0" applyNumberFormat="1" applyFont="1" applyFill="1" applyBorder="1" applyAlignment="1">
      <alignment horizontal="left" vertical="center" wrapText="1"/>
    </xf>
    <xf numFmtId="0" fontId="46" fillId="33" borderId="12" xfId="0" applyNumberFormat="1" applyFont="1" applyFill="1" applyBorder="1" applyAlignment="1">
      <alignment horizontal="left" vertical="center" wrapText="1"/>
    </xf>
    <xf numFmtId="0" fontId="47" fillId="33" borderId="0" xfId="0" applyNumberFormat="1" applyFont="1" applyFill="1" applyBorder="1" applyAlignment="1">
      <alignment vertical="center"/>
    </xf>
    <xf numFmtId="4" fontId="47" fillId="33" borderId="12" xfId="0" applyNumberFormat="1" applyFont="1" applyFill="1" applyBorder="1" applyAlignment="1">
      <alignment vertical="center"/>
    </xf>
    <xf numFmtId="4" fontId="47" fillId="33" borderId="12" xfId="0" applyNumberFormat="1" applyFont="1" applyFill="1" applyBorder="1" applyAlignment="1">
      <alignment horizontal="right" vertical="center"/>
    </xf>
    <xf numFmtId="4" fontId="47" fillId="33" borderId="12" xfId="42" applyNumberFormat="1" applyFont="1" applyFill="1" applyBorder="1" applyAlignment="1">
      <alignment horizontal="right" vertical="center"/>
    </xf>
    <xf numFmtId="4" fontId="47" fillId="0" borderId="12" xfId="0" applyNumberFormat="1" applyFont="1" applyFill="1" applyBorder="1" applyAlignment="1" applyProtection="1">
      <alignment horizontal="right" vertical="center" wrapText="1"/>
      <protection locked="0"/>
    </xf>
    <xf numFmtId="0" fontId="47" fillId="0" borderId="12" xfId="0" applyNumberFormat="1" applyFont="1" applyFill="1" applyBorder="1" applyAlignment="1" applyProtection="1">
      <alignment horizontal="left" vertical="center" wrapText="1"/>
      <protection locked="0"/>
    </xf>
    <xf numFmtId="4" fontId="47" fillId="0" borderId="12" xfId="0" applyNumberFormat="1" applyFont="1" applyFill="1" applyBorder="1" applyAlignment="1" applyProtection="1">
      <alignment vertical="center" wrapText="1"/>
      <protection locked="0"/>
    </xf>
    <xf numFmtId="0" fontId="4" fillId="0" borderId="12" xfId="0" applyNumberFormat="1" applyFont="1" applyFill="1" applyBorder="1" applyAlignment="1">
      <alignment horizontal="left" vertical="center" wrapText="1"/>
    </xf>
    <xf numFmtId="0" fontId="47" fillId="33" borderId="12" xfId="0" applyNumberFormat="1" applyFont="1" applyFill="1" applyBorder="1" applyAlignment="1">
      <alignment vertical="center"/>
    </xf>
    <xf numFmtId="4" fontId="47" fillId="33" borderId="0" xfId="0" applyNumberFormat="1" applyFont="1" applyFill="1" applyBorder="1" applyAlignment="1">
      <alignment vertical="center"/>
    </xf>
    <xf numFmtId="0" fontId="47" fillId="33" borderId="0" xfId="0" applyNumberFormat="1" applyFont="1" applyFill="1" applyBorder="1" applyAlignment="1">
      <alignment vertical="center" wrapText="1"/>
    </xf>
    <xf numFmtId="3" fontId="49" fillId="0" borderId="0" xfId="0" applyNumberFormat="1" applyFont="1" applyAlignment="1">
      <alignment vertical="center" wrapText="1"/>
    </xf>
    <xf numFmtId="3" fontId="47" fillId="33" borderId="12" xfId="0" applyNumberFormat="1" applyFont="1" applyFill="1" applyBorder="1" applyAlignment="1">
      <alignment horizontal="left" vertical="center" wrapText="1"/>
    </xf>
    <xf numFmtId="0" fontId="47" fillId="33" borderId="13" xfId="0" applyNumberFormat="1" applyFont="1" applyFill="1" applyBorder="1" applyAlignment="1">
      <alignment horizontal="left" vertical="center" wrapText="1"/>
    </xf>
    <xf numFmtId="0" fontId="47" fillId="0" borderId="13" xfId="0" applyNumberFormat="1" applyFont="1" applyFill="1" applyBorder="1" applyAlignment="1">
      <alignment horizontal="left" vertical="center" wrapText="1"/>
    </xf>
    <xf numFmtId="0" fontId="47" fillId="0" borderId="16" xfId="0" applyNumberFormat="1" applyFont="1" applyFill="1" applyBorder="1" applyAlignment="1">
      <alignment horizontal="left" vertical="center" wrapText="1"/>
    </xf>
    <xf numFmtId="0" fontId="51" fillId="36" borderId="17" xfId="0" applyNumberFormat="1" applyFont="1" applyFill="1" applyBorder="1" applyAlignment="1">
      <alignment horizontal="center" vertical="center" wrapText="1"/>
    </xf>
    <xf numFmtId="0" fontId="52" fillId="36" borderId="17" xfId="0" applyNumberFormat="1" applyFont="1" applyFill="1" applyBorder="1" applyAlignment="1">
      <alignment horizontal="left" vertical="center" wrapText="1"/>
    </xf>
    <xf numFmtId="0" fontId="51" fillId="36" borderId="17" xfId="0" applyNumberFormat="1" applyFont="1" applyFill="1" applyBorder="1" applyAlignment="1">
      <alignment vertical="center" wrapText="1"/>
    </xf>
    <xf numFmtId="0" fontId="6" fillId="0" borderId="17" xfId="55" applyFont="1" applyFill="1" applyBorder="1" applyAlignment="1">
      <alignment vertical="center" wrapText="1"/>
      <protection/>
    </xf>
    <xf numFmtId="3" fontId="49" fillId="0" borderId="17" xfId="0" applyNumberFormat="1" applyFont="1" applyBorder="1" applyAlignment="1">
      <alignment vertical="center" wrapText="1"/>
    </xf>
    <xf numFmtId="2" fontId="47" fillId="0" borderId="17" xfId="0" applyNumberFormat="1" applyFont="1" applyFill="1" applyBorder="1" applyAlignment="1">
      <alignment vertical="center" wrapText="1"/>
    </xf>
    <xf numFmtId="0" fontId="47" fillId="0" borderId="17" xfId="0" applyNumberFormat="1" applyFont="1" applyFill="1" applyBorder="1" applyAlignment="1">
      <alignment vertical="center" wrapText="1"/>
    </xf>
    <xf numFmtId="0" fontId="49" fillId="0" borderId="17" xfId="0" applyFont="1" applyBorder="1" applyAlignment="1">
      <alignment vertical="center" wrapText="1"/>
    </xf>
    <xf numFmtId="0" fontId="47" fillId="0" borderId="17" xfId="0" applyNumberFormat="1" applyFont="1" applyFill="1" applyBorder="1" applyAlignment="1">
      <alignment horizontal="left" vertical="center" wrapText="1"/>
    </xf>
    <xf numFmtId="3" fontId="47" fillId="33" borderId="17" xfId="0" applyNumberFormat="1" applyFont="1" applyFill="1" applyBorder="1" applyAlignment="1">
      <alignment horizontal="left" vertical="center" wrapText="1"/>
    </xf>
    <xf numFmtId="0" fontId="47" fillId="33" borderId="17" xfId="0" applyNumberFormat="1" applyFont="1" applyFill="1" applyBorder="1" applyAlignment="1">
      <alignment horizontal="left" vertical="center" wrapText="1"/>
    </xf>
    <xf numFmtId="0" fontId="6" fillId="34" borderId="15" xfId="55" applyFont="1" applyFill="1" applyBorder="1" applyAlignment="1">
      <alignment vertical="center" wrapText="1"/>
      <protection/>
    </xf>
    <xf numFmtId="3" fontId="49" fillId="34" borderId="0" xfId="0" applyNumberFormat="1" applyFont="1" applyFill="1" applyAlignment="1">
      <alignment vertical="center" wrapText="1"/>
    </xf>
    <xf numFmtId="0" fontId="47" fillId="34" borderId="0" xfId="0" applyNumberFormat="1" applyFont="1" applyFill="1" applyBorder="1" applyAlignment="1">
      <alignment vertical="center" wrapText="1"/>
    </xf>
    <xf numFmtId="0" fontId="49" fillId="34" borderId="0" xfId="0" applyFont="1" applyFill="1" applyAlignment="1">
      <alignment vertical="center" wrapText="1"/>
    </xf>
    <xf numFmtId="3" fontId="47" fillId="0" borderId="0" xfId="0" applyNumberFormat="1" applyFont="1" applyFill="1" applyBorder="1" applyAlignment="1">
      <alignment vertical="center" wrapText="1"/>
    </xf>
    <xf numFmtId="0" fontId="47" fillId="33" borderId="13" xfId="0" applyNumberFormat="1" applyFont="1" applyFill="1" applyBorder="1" applyAlignment="1">
      <alignment horizontal="center" vertical="center" wrapText="1"/>
    </xf>
    <xf numFmtId="0" fontId="47" fillId="33" borderId="14" xfId="0" applyNumberFormat="1" applyFont="1" applyFill="1" applyBorder="1" applyAlignment="1">
      <alignment horizontal="center" vertical="center" wrapText="1"/>
    </xf>
    <xf numFmtId="0" fontId="4" fillId="0" borderId="0" xfId="0" applyNumberFormat="1" applyFont="1" applyFill="1" applyBorder="1" applyAlignment="1">
      <alignment horizontal="left"/>
    </xf>
    <xf numFmtId="0" fontId="47" fillId="0" borderId="0" xfId="0" applyNumberFormat="1" applyFont="1" applyFill="1" applyBorder="1" applyAlignment="1">
      <alignment horizontal="left"/>
    </xf>
    <xf numFmtId="0" fontId="47" fillId="0" borderId="0" xfId="0" applyNumberFormat="1" applyFont="1" applyFill="1" applyBorder="1" applyAlignment="1">
      <alignment horizontal="left" vertical="center" wrapText="1"/>
    </xf>
    <xf numFmtId="0" fontId="46" fillId="0" borderId="0" xfId="0" applyNumberFormat="1" applyFont="1" applyFill="1" applyBorder="1" applyAlignment="1">
      <alignment horizontal="left" vertical="center" wrapText="1"/>
    </xf>
    <xf numFmtId="0" fontId="46" fillId="0" borderId="0" xfId="0" applyNumberFormat="1" applyFont="1" applyFill="1" applyBorder="1" applyAlignment="1">
      <alignment horizontal="center" vertical="center" wrapText="1"/>
    </xf>
    <xf numFmtId="0" fontId="46" fillId="0" borderId="0" xfId="0" applyNumberFormat="1" applyFont="1" applyFill="1" applyBorder="1" applyAlignment="1">
      <alignment horizontal="left" vertical="center"/>
    </xf>
    <xf numFmtId="0" fontId="47" fillId="33" borderId="18" xfId="0" applyNumberFormat="1" applyFont="1" applyFill="1" applyBorder="1" applyAlignment="1">
      <alignment horizontal="center" vertical="center" wrapText="1"/>
    </xf>
    <xf numFmtId="0" fontId="47" fillId="0" borderId="0" xfId="0" applyNumberFormat="1" applyFont="1" applyFill="1" applyBorder="1" applyAlignment="1">
      <alignment horizontal="left"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Folha1"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6.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7.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8.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9.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20.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9.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628650</xdr:colOff>
      <xdr:row>14</xdr:row>
      <xdr:rowOff>66675</xdr:rowOff>
    </xdr:from>
    <xdr:to>
      <xdr:col>8</xdr:col>
      <xdr:colOff>866775</xdr:colOff>
      <xdr:row>35</xdr:row>
      <xdr:rowOff>133350</xdr:rowOff>
    </xdr:to>
    <xdr:pic>
      <xdr:nvPicPr>
        <xdr:cNvPr id="1" name="WorkBookValidated" hidden="1"/>
        <xdr:cNvPicPr preferRelativeResize="1">
          <a:picLocks noChangeAspect="1"/>
        </xdr:cNvPicPr>
      </xdr:nvPicPr>
      <xdr:blipFill>
        <a:blip r:embed="rId1"/>
        <a:stretch>
          <a:fillRect/>
        </a:stretch>
      </xdr:blipFill>
      <xdr:spPr>
        <a:xfrm>
          <a:off x="9001125" y="1857375"/>
          <a:ext cx="2124075" cy="3067050"/>
        </a:xfrm>
        <a:prstGeom prst="rect">
          <a:avLst/>
        </a:prstGeom>
        <a:noFill/>
        <a:ln w="9525" cmpd="sng">
          <a:noFill/>
        </a:ln>
      </xdr:spPr>
    </xdr:pic>
    <xdr:clientData fLocksWithSheet="0"/>
  </xdr:twoCellAnchor>
  <xdr:twoCellAnchor editAs="oneCell">
    <xdr:from>
      <xdr:col>0</xdr:col>
      <xdr:colOff>0</xdr:colOff>
      <xdr:row>6</xdr:row>
      <xdr:rowOff>85725</xdr:rowOff>
    </xdr:from>
    <xdr:to>
      <xdr:col>3</xdr:col>
      <xdr:colOff>266700</xdr:colOff>
      <xdr:row>38</xdr:row>
      <xdr:rowOff>76200</xdr:rowOff>
    </xdr:to>
    <xdr:pic>
      <xdr:nvPicPr>
        <xdr:cNvPr id="2" name="DisableMacro" hidden="1"/>
        <xdr:cNvPicPr preferRelativeResize="1">
          <a:picLocks noChangeAspect="1"/>
        </xdr:cNvPicPr>
      </xdr:nvPicPr>
      <xdr:blipFill>
        <a:blip r:embed="rId2"/>
        <a:stretch>
          <a:fillRect/>
        </a:stretch>
      </xdr:blipFill>
      <xdr:spPr>
        <a:xfrm>
          <a:off x="0" y="733425"/>
          <a:ext cx="6172200" cy="45624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2533650</xdr:colOff>
      <xdr:row>18</xdr:row>
      <xdr:rowOff>57150</xdr:rowOff>
    </xdr:from>
    <xdr:to>
      <xdr:col>8</xdr:col>
      <xdr:colOff>352425</xdr:colOff>
      <xdr:row>37</xdr:row>
      <xdr:rowOff>57150</xdr:rowOff>
    </xdr:to>
    <xdr:pic>
      <xdr:nvPicPr>
        <xdr:cNvPr id="1" name="WorkBookValidated" hidden="1"/>
        <xdr:cNvPicPr preferRelativeResize="1">
          <a:picLocks noChangeAspect="1"/>
        </xdr:cNvPicPr>
      </xdr:nvPicPr>
      <xdr:blipFill>
        <a:blip r:embed="rId1"/>
        <a:stretch>
          <a:fillRect/>
        </a:stretch>
      </xdr:blipFill>
      <xdr:spPr>
        <a:xfrm>
          <a:off x="8877300" y="3276600"/>
          <a:ext cx="3895725" cy="2762250"/>
        </a:xfrm>
        <a:prstGeom prst="rect">
          <a:avLst/>
        </a:prstGeom>
        <a:noFill/>
        <a:ln w="9525" cmpd="sng">
          <a:noFill/>
        </a:ln>
      </xdr:spPr>
    </xdr:pic>
    <xdr:clientData fLocksWithSheet="0"/>
  </xdr:twoCellAnchor>
  <xdr:twoCellAnchor editAs="oneCell">
    <xdr:from>
      <xdr:col>0</xdr:col>
      <xdr:colOff>0</xdr:colOff>
      <xdr:row>4</xdr:row>
      <xdr:rowOff>0</xdr:rowOff>
    </xdr:from>
    <xdr:to>
      <xdr:col>4</xdr:col>
      <xdr:colOff>2247900</xdr:colOff>
      <xdr:row>26</xdr:row>
      <xdr:rowOff>114300</xdr:rowOff>
    </xdr:to>
    <xdr:pic>
      <xdr:nvPicPr>
        <xdr:cNvPr id="2" name="DisableMacro" hidden="1"/>
        <xdr:cNvPicPr preferRelativeResize="1">
          <a:picLocks noChangeAspect="1"/>
        </xdr:cNvPicPr>
      </xdr:nvPicPr>
      <xdr:blipFill>
        <a:blip r:embed="rId2"/>
        <a:stretch>
          <a:fillRect/>
        </a:stretch>
      </xdr:blipFill>
      <xdr:spPr>
        <a:xfrm>
          <a:off x="0" y="504825"/>
          <a:ext cx="8591550" cy="401955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2543175</xdr:colOff>
      <xdr:row>20</xdr:row>
      <xdr:rowOff>57150</xdr:rowOff>
    </xdr:from>
    <xdr:to>
      <xdr:col>8</xdr:col>
      <xdr:colOff>133350</xdr:colOff>
      <xdr:row>39</xdr:row>
      <xdr:rowOff>57150</xdr:rowOff>
    </xdr:to>
    <xdr:pic>
      <xdr:nvPicPr>
        <xdr:cNvPr id="1" name="WorkBookValidated" hidden="1"/>
        <xdr:cNvPicPr preferRelativeResize="1">
          <a:picLocks noChangeAspect="1"/>
        </xdr:cNvPicPr>
      </xdr:nvPicPr>
      <xdr:blipFill>
        <a:blip r:embed="rId1"/>
        <a:stretch>
          <a:fillRect/>
        </a:stretch>
      </xdr:blipFill>
      <xdr:spPr>
        <a:xfrm>
          <a:off x="8362950" y="3867150"/>
          <a:ext cx="4019550" cy="2762250"/>
        </a:xfrm>
        <a:prstGeom prst="rect">
          <a:avLst/>
        </a:prstGeom>
        <a:noFill/>
        <a:ln w="9525" cmpd="sng">
          <a:noFill/>
        </a:ln>
      </xdr:spPr>
    </xdr:pic>
    <xdr:clientData fLocksWithSheet="0"/>
  </xdr:twoCellAnchor>
  <xdr:twoCellAnchor editAs="oneCell">
    <xdr:from>
      <xdr:col>0</xdr:col>
      <xdr:colOff>0</xdr:colOff>
      <xdr:row>4</xdr:row>
      <xdr:rowOff>0</xdr:rowOff>
    </xdr:from>
    <xdr:to>
      <xdr:col>4</xdr:col>
      <xdr:colOff>3086100</xdr:colOff>
      <xdr:row>27</xdr:row>
      <xdr:rowOff>95250</xdr:rowOff>
    </xdr:to>
    <xdr:pic>
      <xdr:nvPicPr>
        <xdr:cNvPr id="2" name="DisableMacro" hidden="1"/>
        <xdr:cNvPicPr preferRelativeResize="1">
          <a:picLocks noChangeAspect="1"/>
        </xdr:cNvPicPr>
      </xdr:nvPicPr>
      <xdr:blipFill>
        <a:blip r:embed="rId2"/>
        <a:stretch>
          <a:fillRect/>
        </a:stretch>
      </xdr:blipFill>
      <xdr:spPr>
        <a:xfrm>
          <a:off x="0" y="381000"/>
          <a:ext cx="8905875" cy="457200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2543175</xdr:colOff>
      <xdr:row>20</xdr:row>
      <xdr:rowOff>57150</xdr:rowOff>
    </xdr:from>
    <xdr:to>
      <xdr:col>6</xdr:col>
      <xdr:colOff>800100</xdr:colOff>
      <xdr:row>39</xdr:row>
      <xdr:rowOff>57150</xdr:rowOff>
    </xdr:to>
    <xdr:pic>
      <xdr:nvPicPr>
        <xdr:cNvPr id="1" name="WorkBookValidated" hidden="1"/>
        <xdr:cNvPicPr preferRelativeResize="1">
          <a:picLocks noChangeAspect="1"/>
        </xdr:cNvPicPr>
      </xdr:nvPicPr>
      <xdr:blipFill>
        <a:blip r:embed="rId1"/>
        <a:stretch>
          <a:fillRect/>
        </a:stretch>
      </xdr:blipFill>
      <xdr:spPr>
        <a:xfrm>
          <a:off x="8201025" y="3867150"/>
          <a:ext cx="4019550" cy="2762250"/>
        </a:xfrm>
        <a:prstGeom prst="rect">
          <a:avLst/>
        </a:prstGeom>
        <a:noFill/>
        <a:ln w="9525" cmpd="sng">
          <a:noFill/>
        </a:ln>
      </xdr:spPr>
    </xdr:pic>
    <xdr:clientData fLocksWithSheet="0"/>
  </xdr:twoCellAnchor>
  <xdr:twoCellAnchor editAs="oneCell">
    <xdr:from>
      <xdr:col>0</xdr:col>
      <xdr:colOff>0</xdr:colOff>
      <xdr:row>4</xdr:row>
      <xdr:rowOff>0</xdr:rowOff>
    </xdr:from>
    <xdr:to>
      <xdr:col>4</xdr:col>
      <xdr:colOff>3248025</xdr:colOff>
      <xdr:row>26</xdr:row>
      <xdr:rowOff>95250</xdr:rowOff>
    </xdr:to>
    <xdr:pic>
      <xdr:nvPicPr>
        <xdr:cNvPr id="2" name="DisableMacro" hidden="1"/>
        <xdr:cNvPicPr preferRelativeResize="1">
          <a:picLocks noChangeAspect="1"/>
        </xdr:cNvPicPr>
      </xdr:nvPicPr>
      <xdr:blipFill>
        <a:blip r:embed="rId2"/>
        <a:stretch>
          <a:fillRect/>
        </a:stretch>
      </xdr:blipFill>
      <xdr:spPr>
        <a:xfrm>
          <a:off x="0" y="381000"/>
          <a:ext cx="8905875" cy="44291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2533650</xdr:colOff>
      <xdr:row>20</xdr:row>
      <xdr:rowOff>57150</xdr:rowOff>
    </xdr:from>
    <xdr:to>
      <xdr:col>8</xdr:col>
      <xdr:colOff>485775</xdr:colOff>
      <xdr:row>39</xdr:row>
      <xdr:rowOff>57150</xdr:rowOff>
    </xdr:to>
    <xdr:pic>
      <xdr:nvPicPr>
        <xdr:cNvPr id="1" name="WorkBookValidated" hidden="1"/>
        <xdr:cNvPicPr preferRelativeResize="1">
          <a:picLocks noChangeAspect="1"/>
        </xdr:cNvPicPr>
      </xdr:nvPicPr>
      <xdr:blipFill>
        <a:blip r:embed="rId1"/>
        <a:stretch>
          <a:fillRect/>
        </a:stretch>
      </xdr:blipFill>
      <xdr:spPr>
        <a:xfrm>
          <a:off x="8229600" y="2724150"/>
          <a:ext cx="4029075" cy="2762250"/>
        </a:xfrm>
        <a:prstGeom prst="rect">
          <a:avLst/>
        </a:prstGeom>
        <a:noFill/>
        <a:ln w="9525" cmpd="sng">
          <a:noFill/>
        </a:ln>
      </xdr:spPr>
    </xdr:pic>
    <xdr:clientData fLocksWithSheet="0"/>
  </xdr:twoCellAnchor>
  <xdr:twoCellAnchor editAs="oneCell">
    <xdr:from>
      <xdr:col>0</xdr:col>
      <xdr:colOff>0</xdr:colOff>
      <xdr:row>4</xdr:row>
      <xdr:rowOff>0</xdr:rowOff>
    </xdr:from>
    <xdr:to>
      <xdr:col>4</xdr:col>
      <xdr:colOff>3209925</xdr:colOff>
      <xdr:row>31</xdr:row>
      <xdr:rowOff>95250</xdr:rowOff>
    </xdr:to>
    <xdr:pic>
      <xdr:nvPicPr>
        <xdr:cNvPr id="2" name="DisableMacro" hidden="1"/>
        <xdr:cNvPicPr preferRelativeResize="1">
          <a:picLocks noChangeAspect="1"/>
        </xdr:cNvPicPr>
      </xdr:nvPicPr>
      <xdr:blipFill>
        <a:blip r:embed="rId2"/>
        <a:stretch>
          <a:fillRect/>
        </a:stretch>
      </xdr:blipFill>
      <xdr:spPr>
        <a:xfrm>
          <a:off x="0" y="381000"/>
          <a:ext cx="8905875" cy="400050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2543175</xdr:colOff>
      <xdr:row>19</xdr:row>
      <xdr:rowOff>57150</xdr:rowOff>
    </xdr:from>
    <xdr:to>
      <xdr:col>7</xdr:col>
      <xdr:colOff>114300</xdr:colOff>
      <xdr:row>38</xdr:row>
      <xdr:rowOff>57150</xdr:rowOff>
    </xdr:to>
    <xdr:pic>
      <xdr:nvPicPr>
        <xdr:cNvPr id="1" name="WorkBookValidated" hidden="1"/>
        <xdr:cNvPicPr preferRelativeResize="1">
          <a:picLocks noChangeAspect="1"/>
        </xdr:cNvPicPr>
      </xdr:nvPicPr>
      <xdr:blipFill>
        <a:blip r:embed="rId1"/>
        <a:stretch>
          <a:fillRect/>
        </a:stretch>
      </xdr:blipFill>
      <xdr:spPr>
        <a:xfrm>
          <a:off x="8239125" y="3848100"/>
          <a:ext cx="4019550" cy="2762250"/>
        </a:xfrm>
        <a:prstGeom prst="rect">
          <a:avLst/>
        </a:prstGeom>
        <a:noFill/>
        <a:ln w="9525" cmpd="sng">
          <a:noFill/>
        </a:ln>
      </xdr:spPr>
    </xdr:pic>
    <xdr:clientData fLocksWithSheet="0"/>
  </xdr:twoCellAnchor>
  <xdr:twoCellAnchor editAs="oneCell">
    <xdr:from>
      <xdr:col>0</xdr:col>
      <xdr:colOff>0</xdr:colOff>
      <xdr:row>3</xdr:row>
      <xdr:rowOff>0</xdr:rowOff>
    </xdr:from>
    <xdr:to>
      <xdr:col>4</xdr:col>
      <xdr:colOff>3228975</xdr:colOff>
      <xdr:row>24</xdr:row>
      <xdr:rowOff>95250</xdr:rowOff>
    </xdr:to>
    <xdr:pic>
      <xdr:nvPicPr>
        <xdr:cNvPr id="2" name="DisableMacro" hidden="1"/>
        <xdr:cNvPicPr preferRelativeResize="1">
          <a:picLocks noChangeAspect="1"/>
        </xdr:cNvPicPr>
      </xdr:nvPicPr>
      <xdr:blipFill>
        <a:blip r:embed="rId2"/>
        <a:stretch>
          <a:fillRect/>
        </a:stretch>
      </xdr:blipFill>
      <xdr:spPr>
        <a:xfrm>
          <a:off x="0" y="504825"/>
          <a:ext cx="8924925" cy="4143375"/>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800100</xdr:colOff>
      <xdr:row>17</xdr:row>
      <xdr:rowOff>142875</xdr:rowOff>
    </xdr:from>
    <xdr:to>
      <xdr:col>8</xdr:col>
      <xdr:colOff>619125</xdr:colOff>
      <xdr:row>33</xdr:row>
      <xdr:rowOff>123825</xdr:rowOff>
    </xdr:to>
    <xdr:pic>
      <xdr:nvPicPr>
        <xdr:cNvPr id="1" name="WorkBookValidated" hidden="1"/>
        <xdr:cNvPicPr preferRelativeResize="1">
          <a:picLocks noChangeAspect="1"/>
        </xdr:cNvPicPr>
      </xdr:nvPicPr>
      <xdr:blipFill>
        <a:blip r:embed="rId1"/>
        <a:stretch>
          <a:fillRect/>
        </a:stretch>
      </xdr:blipFill>
      <xdr:spPr>
        <a:xfrm>
          <a:off x="5010150" y="2924175"/>
          <a:ext cx="2038350" cy="2838450"/>
        </a:xfrm>
        <a:prstGeom prst="rect">
          <a:avLst/>
        </a:prstGeom>
        <a:noFill/>
        <a:ln w="9525" cmpd="sng">
          <a:noFill/>
        </a:ln>
      </xdr:spPr>
    </xdr:pic>
    <xdr:clientData fLocksWithSheet="0"/>
  </xdr:twoCellAnchor>
  <xdr:twoCellAnchor editAs="oneCell">
    <xdr:from>
      <xdr:col>0</xdr:col>
      <xdr:colOff>0</xdr:colOff>
      <xdr:row>5</xdr:row>
      <xdr:rowOff>66675</xdr:rowOff>
    </xdr:from>
    <xdr:to>
      <xdr:col>8</xdr:col>
      <xdr:colOff>200025</xdr:colOff>
      <xdr:row>29</xdr:row>
      <xdr:rowOff>104775</xdr:rowOff>
    </xdr:to>
    <xdr:pic>
      <xdr:nvPicPr>
        <xdr:cNvPr id="2" name="DisableMacro" hidden="1"/>
        <xdr:cNvPicPr preferRelativeResize="1">
          <a:picLocks noChangeAspect="1"/>
        </xdr:cNvPicPr>
      </xdr:nvPicPr>
      <xdr:blipFill>
        <a:blip r:embed="rId2"/>
        <a:stretch>
          <a:fillRect/>
        </a:stretch>
      </xdr:blipFill>
      <xdr:spPr>
        <a:xfrm>
          <a:off x="0" y="847725"/>
          <a:ext cx="6629400" cy="4324350"/>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0</xdr:row>
      <xdr:rowOff>0</xdr:rowOff>
    </xdr:from>
    <xdr:to>
      <xdr:col>2</xdr:col>
      <xdr:colOff>2019300</xdr:colOff>
      <xdr:row>15</xdr:row>
      <xdr:rowOff>95250</xdr:rowOff>
    </xdr:to>
    <xdr:pic>
      <xdr:nvPicPr>
        <xdr:cNvPr id="1" name="WorkBookValidated" hidden="1"/>
        <xdr:cNvPicPr preferRelativeResize="1">
          <a:picLocks noChangeAspect="1"/>
        </xdr:cNvPicPr>
      </xdr:nvPicPr>
      <xdr:blipFill>
        <a:blip r:embed="rId1"/>
        <a:stretch>
          <a:fillRect/>
        </a:stretch>
      </xdr:blipFill>
      <xdr:spPr>
        <a:xfrm>
          <a:off x="0" y="0"/>
          <a:ext cx="2019300" cy="2524125"/>
        </a:xfrm>
        <a:prstGeom prst="rect">
          <a:avLst/>
        </a:prstGeom>
        <a:noFill/>
        <a:ln w="9525" cmpd="sng">
          <a:noFill/>
        </a:ln>
      </xdr:spPr>
    </xdr:pic>
    <xdr:clientData fLocksWithSheet="0"/>
  </xdr:twoCellAnchor>
  <xdr:twoCellAnchor editAs="oneCell">
    <xdr:from>
      <xdr:col>0</xdr:col>
      <xdr:colOff>0</xdr:colOff>
      <xdr:row>0</xdr:row>
      <xdr:rowOff>0</xdr:rowOff>
    </xdr:from>
    <xdr:to>
      <xdr:col>7</xdr:col>
      <xdr:colOff>485775</xdr:colOff>
      <xdr:row>23</xdr:row>
      <xdr:rowOff>47625</xdr:rowOff>
    </xdr:to>
    <xdr:pic>
      <xdr:nvPicPr>
        <xdr:cNvPr id="2" name="DisableMacro" hidden="1"/>
        <xdr:cNvPicPr preferRelativeResize="1">
          <a:picLocks noChangeAspect="1"/>
        </xdr:cNvPicPr>
      </xdr:nvPicPr>
      <xdr:blipFill>
        <a:blip r:embed="rId2"/>
        <a:stretch>
          <a:fillRect/>
        </a:stretch>
      </xdr:blipFill>
      <xdr:spPr>
        <a:xfrm>
          <a:off x="0" y="0"/>
          <a:ext cx="6591300" cy="4619625"/>
        </a:xfrm>
        <a:prstGeom prst="rect">
          <a:avLst/>
        </a:prstGeom>
        <a:noFill/>
        <a:ln w="9525" cmpd="sng">
          <a:noFill/>
        </a:ln>
      </xdr:spPr>
    </xdr:pic>
    <xdr:clientData/>
  </xdr:twoCellAnchor>
  <xdr:twoCellAnchor editAs="oneCell">
    <xdr:from>
      <xdr:col>5</xdr:col>
      <xdr:colOff>800100</xdr:colOff>
      <xdr:row>17</xdr:row>
      <xdr:rowOff>142875</xdr:rowOff>
    </xdr:from>
    <xdr:to>
      <xdr:col>8</xdr:col>
      <xdr:colOff>228600</xdr:colOff>
      <xdr:row>33</xdr:row>
      <xdr:rowOff>123825</xdr:rowOff>
    </xdr:to>
    <xdr:pic>
      <xdr:nvPicPr>
        <xdr:cNvPr id="3" name="WorkBookValidated" hidden="1"/>
        <xdr:cNvPicPr preferRelativeResize="1">
          <a:picLocks noChangeAspect="1"/>
        </xdr:cNvPicPr>
      </xdr:nvPicPr>
      <xdr:blipFill>
        <a:blip r:embed="rId1"/>
        <a:stretch>
          <a:fillRect/>
        </a:stretch>
      </xdr:blipFill>
      <xdr:spPr>
        <a:xfrm>
          <a:off x="5038725" y="3143250"/>
          <a:ext cx="1924050" cy="3124200"/>
        </a:xfrm>
        <a:prstGeom prst="rect">
          <a:avLst/>
        </a:prstGeom>
        <a:noFill/>
        <a:ln w="9525" cmpd="sng">
          <a:noFill/>
        </a:ln>
      </xdr:spPr>
    </xdr:pic>
    <xdr:clientData fLocksWithSheet="0"/>
  </xdr:twoCellAnchor>
  <xdr:twoCellAnchor editAs="oneCell">
    <xdr:from>
      <xdr:col>0</xdr:col>
      <xdr:colOff>0</xdr:colOff>
      <xdr:row>5</xdr:row>
      <xdr:rowOff>66675</xdr:rowOff>
    </xdr:from>
    <xdr:to>
      <xdr:col>7</xdr:col>
      <xdr:colOff>190500</xdr:colOff>
      <xdr:row>29</xdr:row>
      <xdr:rowOff>104775</xdr:rowOff>
    </xdr:to>
    <xdr:pic>
      <xdr:nvPicPr>
        <xdr:cNvPr id="4" name="DisableMacro" hidden="1"/>
        <xdr:cNvPicPr preferRelativeResize="1">
          <a:picLocks noChangeAspect="1"/>
        </xdr:cNvPicPr>
      </xdr:nvPicPr>
      <xdr:blipFill>
        <a:blip r:embed="rId2"/>
        <a:stretch>
          <a:fillRect/>
        </a:stretch>
      </xdr:blipFill>
      <xdr:spPr>
        <a:xfrm>
          <a:off x="0" y="923925"/>
          <a:ext cx="6296025" cy="4752975"/>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800100</xdr:colOff>
      <xdr:row>17</xdr:row>
      <xdr:rowOff>142875</xdr:rowOff>
    </xdr:from>
    <xdr:to>
      <xdr:col>8</xdr:col>
      <xdr:colOff>466725</xdr:colOff>
      <xdr:row>33</xdr:row>
      <xdr:rowOff>9525</xdr:rowOff>
    </xdr:to>
    <xdr:pic>
      <xdr:nvPicPr>
        <xdr:cNvPr id="1" name="WorkBookValidated" hidden="1"/>
        <xdr:cNvPicPr preferRelativeResize="1">
          <a:picLocks noChangeAspect="1"/>
        </xdr:cNvPicPr>
      </xdr:nvPicPr>
      <xdr:blipFill>
        <a:blip r:embed="rId1"/>
        <a:stretch>
          <a:fillRect/>
        </a:stretch>
      </xdr:blipFill>
      <xdr:spPr>
        <a:xfrm>
          <a:off x="5276850" y="2924175"/>
          <a:ext cx="2009775" cy="2581275"/>
        </a:xfrm>
        <a:prstGeom prst="rect">
          <a:avLst/>
        </a:prstGeom>
        <a:noFill/>
        <a:ln w="9525" cmpd="sng">
          <a:noFill/>
        </a:ln>
      </xdr:spPr>
    </xdr:pic>
    <xdr:clientData fLocksWithSheet="0"/>
  </xdr:twoCellAnchor>
  <xdr:twoCellAnchor editAs="oneCell">
    <xdr:from>
      <xdr:col>0</xdr:col>
      <xdr:colOff>0</xdr:colOff>
      <xdr:row>5</xdr:row>
      <xdr:rowOff>66675</xdr:rowOff>
    </xdr:from>
    <xdr:to>
      <xdr:col>7</xdr:col>
      <xdr:colOff>333375</xdr:colOff>
      <xdr:row>29</xdr:row>
      <xdr:rowOff>38100</xdr:rowOff>
    </xdr:to>
    <xdr:pic>
      <xdr:nvPicPr>
        <xdr:cNvPr id="2" name="DisableMacro" hidden="1"/>
        <xdr:cNvPicPr preferRelativeResize="1">
          <a:picLocks noChangeAspect="1"/>
        </xdr:cNvPicPr>
      </xdr:nvPicPr>
      <xdr:blipFill>
        <a:blip r:embed="rId2"/>
        <a:stretch>
          <a:fillRect/>
        </a:stretch>
      </xdr:blipFill>
      <xdr:spPr>
        <a:xfrm>
          <a:off x="0" y="847725"/>
          <a:ext cx="6524625" cy="4114800"/>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800100</xdr:colOff>
      <xdr:row>0</xdr:row>
      <xdr:rowOff>0</xdr:rowOff>
    </xdr:from>
    <xdr:to>
      <xdr:col>8</xdr:col>
      <xdr:colOff>228600</xdr:colOff>
      <xdr:row>15</xdr:row>
      <xdr:rowOff>19050</xdr:rowOff>
    </xdr:to>
    <xdr:pic>
      <xdr:nvPicPr>
        <xdr:cNvPr id="1" name="WorkBookValidated" hidden="1"/>
        <xdr:cNvPicPr preferRelativeResize="1">
          <a:picLocks noChangeAspect="1"/>
        </xdr:cNvPicPr>
      </xdr:nvPicPr>
      <xdr:blipFill>
        <a:blip r:embed="rId1"/>
        <a:stretch>
          <a:fillRect/>
        </a:stretch>
      </xdr:blipFill>
      <xdr:spPr>
        <a:xfrm>
          <a:off x="5372100" y="0"/>
          <a:ext cx="2095500" cy="2447925"/>
        </a:xfrm>
        <a:prstGeom prst="rect">
          <a:avLst/>
        </a:prstGeom>
        <a:noFill/>
        <a:ln w="9525" cmpd="sng">
          <a:noFill/>
        </a:ln>
      </xdr:spPr>
    </xdr:pic>
    <xdr:clientData fLocksWithSheet="0"/>
  </xdr:twoCellAnchor>
  <xdr:twoCellAnchor editAs="oneCell">
    <xdr:from>
      <xdr:col>0</xdr:col>
      <xdr:colOff>0</xdr:colOff>
      <xdr:row>0</xdr:row>
      <xdr:rowOff>0</xdr:rowOff>
    </xdr:from>
    <xdr:to>
      <xdr:col>7</xdr:col>
      <xdr:colOff>228600</xdr:colOff>
      <xdr:row>22</xdr:row>
      <xdr:rowOff>333375</xdr:rowOff>
    </xdr:to>
    <xdr:pic>
      <xdr:nvPicPr>
        <xdr:cNvPr id="2" name="DisableMacro" hidden="1"/>
        <xdr:cNvPicPr preferRelativeResize="1">
          <a:picLocks noChangeAspect="1"/>
        </xdr:cNvPicPr>
      </xdr:nvPicPr>
      <xdr:blipFill>
        <a:blip r:embed="rId2"/>
        <a:stretch>
          <a:fillRect/>
        </a:stretch>
      </xdr:blipFill>
      <xdr:spPr>
        <a:xfrm>
          <a:off x="0" y="0"/>
          <a:ext cx="6838950" cy="4048125"/>
        </a:xfrm>
        <a:prstGeom prst="rect">
          <a:avLst/>
        </a:prstGeom>
        <a:noFill/>
        <a:ln w="9525" cmpd="sng">
          <a:noFill/>
        </a:ln>
      </xdr:spPr>
    </xdr:pic>
    <xdr:clientData/>
  </xdr:twoCellAnchor>
  <xdr:twoCellAnchor editAs="oneCell">
    <xdr:from>
      <xdr:col>5</xdr:col>
      <xdr:colOff>800100</xdr:colOff>
      <xdr:row>17</xdr:row>
      <xdr:rowOff>142875</xdr:rowOff>
    </xdr:from>
    <xdr:to>
      <xdr:col>8</xdr:col>
      <xdr:colOff>200025</xdr:colOff>
      <xdr:row>30</xdr:row>
      <xdr:rowOff>57150</xdr:rowOff>
    </xdr:to>
    <xdr:pic>
      <xdr:nvPicPr>
        <xdr:cNvPr id="3" name="WorkBookValidated" hidden="1"/>
        <xdr:cNvPicPr preferRelativeResize="1">
          <a:picLocks noChangeAspect="1"/>
        </xdr:cNvPicPr>
      </xdr:nvPicPr>
      <xdr:blipFill>
        <a:blip r:embed="rId1"/>
        <a:stretch>
          <a:fillRect/>
        </a:stretch>
      </xdr:blipFill>
      <xdr:spPr>
        <a:xfrm>
          <a:off x="5372100" y="3000375"/>
          <a:ext cx="2066925" cy="2343150"/>
        </a:xfrm>
        <a:prstGeom prst="rect">
          <a:avLst/>
        </a:prstGeom>
        <a:noFill/>
        <a:ln w="9525" cmpd="sng">
          <a:noFill/>
        </a:ln>
      </xdr:spPr>
    </xdr:pic>
    <xdr:clientData fLocksWithSheet="0"/>
  </xdr:twoCellAnchor>
  <xdr:twoCellAnchor editAs="oneCell">
    <xdr:from>
      <xdr:col>0</xdr:col>
      <xdr:colOff>0</xdr:colOff>
      <xdr:row>5</xdr:row>
      <xdr:rowOff>66675</xdr:rowOff>
    </xdr:from>
    <xdr:to>
      <xdr:col>7</xdr:col>
      <xdr:colOff>142875</xdr:colOff>
      <xdr:row>26</xdr:row>
      <xdr:rowOff>200025</xdr:rowOff>
    </xdr:to>
    <xdr:pic>
      <xdr:nvPicPr>
        <xdr:cNvPr id="4" name="DisableMacro" hidden="1"/>
        <xdr:cNvPicPr preferRelativeResize="1">
          <a:picLocks noChangeAspect="1"/>
        </xdr:cNvPicPr>
      </xdr:nvPicPr>
      <xdr:blipFill>
        <a:blip r:embed="rId2"/>
        <a:stretch>
          <a:fillRect/>
        </a:stretch>
      </xdr:blipFill>
      <xdr:spPr>
        <a:xfrm>
          <a:off x="0" y="923925"/>
          <a:ext cx="6753225" cy="3848100"/>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800100</xdr:colOff>
      <xdr:row>17</xdr:row>
      <xdr:rowOff>142875</xdr:rowOff>
    </xdr:from>
    <xdr:to>
      <xdr:col>8</xdr:col>
      <xdr:colOff>619125</xdr:colOff>
      <xdr:row>31</xdr:row>
      <xdr:rowOff>66675</xdr:rowOff>
    </xdr:to>
    <xdr:pic>
      <xdr:nvPicPr>
        <xdr:cNvPr id="1" name="WorkBookValidated" hidden="1"/>
        <xdr:cNvPicPr preferRelativeResize="1">
          <a:picLocks noChangeAspect="1"/>
        </xdr:cNvPicPr>
      </xdr:nvPicPr>
      <xdr:blipFill>
        <a:blip r:embed="rId1"/>
        <a:stretch>
          <a:fillRect/>
        </a:stretch>
      </xdr:blipFill>
      <xdr:spPr>
        <a:xfrm>
          <a:off x="5353050" y="2924175"/>
          <a:ext cx="2228850" cy="2209800"/>
        </a:xfrm>
        <a:prstGeom prst="rect">
          <a:avLst/>
        </a:prstGeom>
        <a:noFill/>
        <a:ln w="9525" cmpd="sng">
          <a:noFill/>
        </a:ln>
      </xdr:spPr>
    </xdr:pic>
    <xdr:clientData fLocksWithSheet="0"/>
  </xdr:twoCellAnchor>
  <xdr:twoCellAnchor editAs="oneCell">
    <xdr:from>
      <xdr:col>0</xdr:col>
      <xdr:colOff>0</xdr:colOff>
      <xdr:row>5</xdr:row>
      <xdr:rowOff>66675</xdr:rowOff>
    </xdr:from>
    <xdr:to>
      <xdr:col>8</xdr:col>
      <xdr:colOff>381000</xdr:colOff>
      <xdr:row>27</xdr:row>
      <xdr:rowOff>85725</xdr:rowOff>
    </xdr:to>
    <xdr:pic>
      <xdr:nvPicPr>
        <xdr:cNvPr id="2" name="DisableMacro" hidden="1"/>
        <xdr:cNvPicPr preferRelativeResize="1">
          <a:picLocks noChangeAspect="1"/>
        </xdr:cNvPicPr>
      </xdr:nvPicPr>
      <xdr:blipFill>
        <a:blip r:embed="rId2"/>
        <a:stretch>
          <a:fillRect/>
        </a:stretch>
      </xdr:blipFill>
      <xdr:spPr>
        <a:xfrm>
          <a:off x="0" y="847725"/>
          <a:ext cx="7343775" cy="37338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628650</xdr:colOff>
      <xdr:row>14</xdr:row>
      <xdr:rowOff>66675</xdr:rowOff>
    </xdr:from>
    <xdr:to>
      <xdr:col>9</xdr:col>
      <xdr:colOff>276225</xdr:colOff>
      <xdr:row>36</xdr:row>
      <xdr:rowOff>47625</xdr:rowOff>
    </xdr:to>
    <xdr:pic>
      <xdr:nvPicPr>
        <xdr:cNvPr id="1" name="WorkBookValidated" hidden="1"/>
        <xdr:cNvPicPr preferRelativeResize="1">
          <a:picLocks noChangeAspect="1"/>
        </xdr:cNvPicPr>
      </xdr:nvPicPr>
      <xdr:blipFill>
        <a:blip r:embed="rId1"/>
        <a:stretch>
          <a:fillRect/>
        </a:stretch>
      </xdr:blipFill>
      <xdr:spPr>
        <a:xfrm>
          <a:off x="9105900" y="1857375"/>
          <a:ext cx="2162175" cy="3124200"/>
        </a:xfrm>
        <a:prstGeom prst="rect">
          <a:avLst/>
        </a:prstGeom>
        <a:noFill/>
        <a:ln w="9525" cmpd="sng">
          <a:noFill/>
        </a:ln>
      </xdr:spPr>
    </xdr:pic>
    <xdr:clientData fLocksWithSheet="0"/>
  </xdr:twoCellAnchor>
  <xdr:twoCellAnchor editAs="oneCell">
    <xdr:from>
      <xdr:col>0</xdr:col>
      <xdr:colOff>0</xdr:colOff>
      <xdr:row>6</xdr:row>
      <xdr:rowOff>85725</xdr:rowOff>
    </xdr:from>
    <xdr:to>
      <xdr:col>3</xdr:col>
      <xdr:colOff>161925</xdr:colOff>
      <xdr:row>39</xdr:row>
      <xdr:rowOff>19050</xdr:rowOff>
    </xdr:to>
    <xdr:pic>
      <xdr:nvPicPr>
        <xdr:cNvPr id="2" name="DisableMacro" hidden="1"/>
        <xdr:cNvPicPr preferRelativeResize="1">
          <a:picLocks noChangeAspect="1"/>
        </xdr:cNvPicPr>
      </xdr:nvPicPr>
      <xdr:blipFill>
        <a:blip r:embed="rId2"/>
        <a:stretch>
          <a:fillRect/>
        </a:stretch>
      </xdr:blipFill>
      <xdr:spPr>
        <a:xfrm>
          <a:off x="0" y="733425"/>
          <a:ext cx="6172200" cy="4648200"/>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800100</xdr:colOff>
      <xdr:row>17</xdr:row>
      <xdr:rowOff>142875</xdr:rowOff>
    </xdr:from>
    <xdr:to>
      <xdr:col>9</xdr:col>
      <xdr:colOff>104775</xdr:colOff>
      <xdr:row>30</xdr:row>
      <xdr:rowOff>28575</xdr:rowOff>
    </xdr:to>
    <xdr:pic>
      <xdr:nvPicPr>
        <xdr:cNvPr id="1" name="WorkBookValidated" hidden="1"/>
        <xdr:cNvPicPr preferRelativeResize="1">
          <a:picLocks noChangeAspect="1"/>
        </xdr:cNvPicPr>
      </xdr:nvPicPr>
      <xdr:blipFill>
        <a:blip r:embed="rId1"/>
        <a:stretch>
          <a:fillRect/>
        </a:stretch>
      </xdr:blipFill>
      <xdr:spPr>
        <a:xfrm>
          <a:off x="5057775" y="2924175"/>
          <a:ext cx="2295525" cy="2028825"/>
        </a:xfrm>
        <a:prstGeom prst="rect">
          <a:avLst/>
        </a:prstGeom>
        <a:noFill/>
        <a:ln w="9525" cmpd="sng">
          <a:noFill/>
        </a:ln>
      </xdr:spPr>
    </xdr:pic>
    <xdr:clientData fLocksWithSheet="0"/>
  </xdr:twoCellAnchor>
  <xdr:twoCellAnchor editAs="oneCell">
    <xdr:from>
      <xdr:col>0</xdr:col>
      <xdr:colOff>0</xdr:colOff>
      <xdr:row>5</xdr:row>
      <xdr:rowOff>66675</xdr:rowOff>
    </xdr:from>
    <xdr:to>
      <xdr:col>9</xdr:col>
      <xdr:colOff>371475</xdr:colOff>
      <xdr:row>26</xdr:row>
      <xdr:rowOff>200025</xdr:rowOff>
    </xdr:to>
    <xdr:pic>
      <xdr:nvPicPr>
        <xdr:cNvPr id="2" name="DisableMacro" hidden="1"/>
        <xdr:cNvPicPr preferRelativeResize="1">
          <a:picLocks noChangeAspect="1"/>
        </xdr:cNvPicPr>
      </xdr:nvPicPr>
      <xdr:blipFill>
        <a:blip r:embed="rId2"/>
        <a:stretch>
          <a:fillRect/>
        </a:stretch>
      </xdr:blipFill>
      <xdr:spPr>
        <a:xfrm>
          <a:off x="0" y="847725"/>
          <a:ext cx="7620000" cy="35623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628650</xdr:colOff>
      <xdr:row>16</xdr:row>
      <xdr:rowOff>66675</xdr:rowOff>
    </xdr:from>
    <xdr:to>
      <xdr:col>9</xdr:col>
      <xdr:colOff>428625</xdr:colOff>
      <xdr:row>37</xdr:row>
      <xdr:rowOff>133350</xdr:rowOff>
    </xdr:to>
    <xdr:pic>
      <xdr:nvPicPr>
        <xdr:cNvPr id="1" name="WorkBookValidated" hidden="1"/>
        <xdr:cNvPicPr preferRelativeResize="1">
          <a:picLocks noChangeAspect="1"/>
        </xdr:cNvPicPr>
      </xdr:nvPicPr>
      <xdr:blipFill>
        <a:blip r:embed="rId1"/>
        <a:stretch>
          <a:fillRect/>
        </a:stretch>
      </xdr:blipFill>
      <xdr:spPr>
        <a:xfrm>
          <a:off x="11325225" y="2286000"/>
          <a:ext cx="2219325" cy="3067050"/>
        </a:xfrm>
        <a:prstGeom prst="rect">
          <a:avLst/>
        </a:prstGeom>
        <a:noFill/>
        <a:ln w="9525" cmpd="sng">
          <a:noFill/>
        </a:ln>
      </xdr:spPr>
    </xdr:pic>
    <xdr:clientData fLocksWithSheet="0"/>
  </xdr:twoCellAnchor>
  <xdr:twoCellAnchor editAs="oneCell">
    <xdr:from>
      <xdr:col>0</xdr:col>
      <xdr:colOff>0</xdr:colOff>
      <xdr:row>6</xdr:row>
      <xdr:rowOff>171450</xdr:rowOff>
    </xdr:from>
    <xdr:to>
      <xdr:col>2</xdr:col>
      <xdr:colOff>4152900</xdr:colOff>
      <xdr:row>38</xdr:row>
      <xdr:rowOff>133350</xdr:rowOff>
    </xdr:to>
    <xdr:pic>
      <xdr:nvPicPr>
        <xdr:cNvPr id="2" name="DisableMacro" hidden="1"/>
        <xdr:cNvPicPr preferRelativeResize="1">
          <a:picLocks noChangeAspect="1"/>
        </xdr:cNvPicPr>
      </xdr:nvPicPr>
      <xdr:blipFill>
        <a:blip r:embed="rId2"/>
        <a:stretch>
          <a:fillRect/>
        </a:stretch>
      </xdr:blipFill>
      <xdr:spPr>
        <a:xfrm>
          <a:off x="0" y="819150"/>
          <a:ext cx="6381750" cy="4676775"/>
        </a:xfrm>
        <a:prstGeom prst="rect">
          <a:avLst/>
        </a:prstGeom>
        <a:noFill/>
        <a:ln w="9525" cmpd="sng">
          <a:noFill/>
        </a:ln>
      </xdr:spPr>
    </xdr:pic>
    <xdr:clientData/>
  </xdr:twoCellAnchor>
  <xdr:twoCellAnchor editAs="oneCell">
    <xdr:from>
      <xdr:col>5</xdr:col>
      <xdr:colOff>628650</xdr:colOff>
      <xdr:row>16</xdr:row>
      <xdr:rowOff>66675</xdr:rowOff>
    </xdr:from>
    <xdr:to>
      <xdr:col>9</xdr:col>
      <xdr:colOff>428625</xdr:colOff>
      <xdr:row>37</xdr:row>
      <xdr:rowOff>133350</xdr:rowOff>
    </xdr:to>
    <xdr:pic>
      <xdr:nvPicPr>
        <xdr:cNvPr id="3" name="WorkBookValidated" hidden="1"/>
        <xdr:cNvPicPr preferRelativeResize="1">
          <a:picLocks noChangeAspect="1"/>
        </xdr:cNvPicPr>
      </xdr:nvPicPr>
      <xdr:blipFill>
        <a:blip r:embed="rId1"/>
        <a:stretch>
          <a:fillRect/>
        </a:stretch>
      </xdr:blipFill>
      <xdr:spPr>
        <a:xfrm>
          <a:off x="11325225" y="2286000"/>
          <a:ext cx="2219325" cy="3067050"/>
        </a:xfrm>
        <a:prstGeom prst="rect">
          <a:avLst/>
        </a:prstGeom>
        <a:noFill/>
        <a:ln w="9525" cmpd="sng">
          <a:noFill/>
        </a:ln>
      </xdr:spPr>
    </xdr:pic>
    <xdr:clientData fLocksWithSheet="0"/>
  </xdr:twoCellAnchor>
  <xdr:twoCellAnchor editAs="oneCell">
    <xdr:from>
      <xdr:col>0</xdr:col>
      <xdr:colOff>0</xdr:colOff>
      <xdr:row>6</xdr:row>
      <xdr:rowOff>171450</xdr:rowOff>
    </xdr:from>
    <xdr:to>
      <xdr:col>2</xdr:col>
      <xdr:colOff>4152900</xdr:colOff>
      <xdr:row>38</xdr:row>
      <xdr:rowOff>133350</xdr:rowOff>
    </xdr:to>
    <xdr:pic>
      <xdr:nvPicPr>
        <xdr:cNvPr id="4" name="DisableMacro" hidden="1"/>
        <xdr:cNvPicPr preferRelativeResize="1">
          <a:picLocks noChangeAspect="1"/>
        </xdr:cNvPicPr>
      </xdr:nvPicPr>
      <xdr:blipFill>
        <a:blip r:embed="rId2"/>
        <a:stretch>
          <a:fillRect/>
        </a:stretch>
      </xdr:blipFill>
      <xdr:spPr>
        <a:xfrm>
          <a:off x="0" y="819150"/>
          <a:ext cx="6381750" cy="46767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628650</xdr:colOff>
      <xdr:row>16</xdr:row>
      <xdr:rowOff>133350</xdr:rowOff>
    </xdr:from>
    <xdr:to>
      <xdr:col>9</xdr:col>
      <xdr:colOff>400050</xdr:colOff>
      <xdr:row>24</xdr:row>
      <xdr:rowOff>304800</xdr:rowOff>
    </xdr:to>
    <xdr:pic>
      <xdr:nvPicPr>
        <xdr:cNvPr id="1" name="WorkBookValidated" hidden="1"/>
        <xdr:cNvPicPr preferRelativeResize="1">
          <a:picLocks noChangeAspect="1"/>
        </xdr:cNvPicPr>
      </xdr:nvPicPr>
      <xdr:blipFill>
        <a:blip r:embed="rId1"/>
        <a:stretch>
          <a:fillRect/>
        </a:stretch>
      </xdr:blipFill>
      <xdr:spPr>
        <a:xfrm>
          <a:off x="5057775" y="5448300"/>
          <a:ext cx="2286000" cy="4029075"/>
        </a:xfrm>
        <a:prstGeom prst="rect">
          <a:avLst/>
        </a:prstGeom>
        <a:noFill/>
        <a:ln w="9525" cmpd="sng">
          <a:noFill/>
        </a:ln>
      </xdr:spPr>
    </xdr:pic>
    <xdr:clientData fLocksWithSheet="0"/>
  </xdr:twoCellAnchor>
  <xdr:twoCellAnchor editAs="oneCell">
    <xdr:from>
      <xdr:col>0</xdr:col>
      <xdr:colOff>0</xdr:colOff>
      <xdr:row>6</xdr:row>
      <xdr:rowOff>85725</xdr:rowOff>
    </xdr:from>
    <xdr:to>
      <xdr:col>8</xdr:col>
      <xdr:colOff>333375</xdr:colOff>
      <xdr:row>19</xdr:row>
      <xdr:rowOff>47625</xdr:rowOff>
    </xdr:to>
    <xdr:pic>
      <xdr:nvPicPr>
        <xdr:cNvPr id="2" name="DisableMacro" hidden="1"/>
        <xdr:cNvPicPr preferRelativeResize="1">
          <a:picLocks noChangeAspect="1"/>
        </xdr:cNvPicPr>
      </xdr:nvPicPr>
      <xdr:blipFill>
        <a:blip r:embed="rId2"/>
        <a:stretch>
          <a:fillRect/>
        </a:stretch>
      </xdr:blipFill>
      <xdr:spPr>
        <a:xfrm>
          <a:off x="0" y="733425"/>
          <a:ext cx="6648450" cy="5486400"/>
        </a:xfrm>
        <a:prstGeom prst="rect">
          <a:avLst/>
        </a:prstGeom>
        <a:noFill/>
        <a:ln w="9525" cmpd="sng">
          <a:noFill/>
        </a:ln>
      </xdr:spPr>
    </xdr:pic>
    <xdr:clientData/>
  </xdr:twoCellAnchor>
  <xdr:twoCellAnchor editAs="oneCell">
    <xdr:from>
      <xdr:col>5</xdr:col>
      <xdr:colOff>628650</xdr:colOff>
      <xdr:row>16</xdr:row>
      <xdr:rowOff>133350</xdr:rowOff>
    </xdr:from>
    <xdr:to>
      <xdr:col>9</xdr:col>
      <xdr:colOff>400050</xdr:colOff>
      <xdr:row>24</xdr:row>
      <xdr:rowOff>304800</xdr:rowOff>
    </xdr:to>
    <xdr:pic>
      <xdr:nvPicPr>
        <xdr:cNvPr id="3" name="WorkBookValidated" hidden="1"/>
        <xdr:cNvPicPr preferRelativeResize="1">
          <a:picLocks noChangeAspect="1"/>
        </xdr:cNvPicPr>
      </xdr:nvPicPr>
      <xdr:blipFill>
        <a:blip r:embed="rId1"/>
        <a:stretch>
          <a:fillRect/>
        </a:stretch>
      </xdr:blipFill>
      <xdr:spPr>
        <a:xfrm>
          <a:off x="5057775" y="5448300"/>
          <a:ext cx="2286000" cy="4029075"/>
        </a:xfrm>
        <a:prstGeom prst="rect">
          <a:avLst/>
        </a:prstGeom>
        <a:noFill/>
        <a:ln w="9525" cmpd="sng">
          <a:noFill/>
        </a:ln>
      </xdr:spPr>
    </xdr:pic>
    <xdr:clientData fLocksWithSheet="0"/>
  </xdr:twoCellAnchor>
  <xdr:twoCellAnchor editAs="oneCell">
    <xdr:from>
      <xdr:col>0</xdr:col>
      <xdr:colOff>0</xdr:colOff>
      <xdr:row>6</xdr:row>
      <xdr:rowOff>85725</xdr:rowOff>
    </xdr:from>
    <xdr:to>
      <xdr:col>8</xdr:col>
      <xdr:colOff>333375</xdr:colOff>
      <xdr:row>19</xdr:row>
      <xdr:rowOff>47625</xdr:rowOff>
    </xdr:to>
    <xdr:pic>
      <xdr:nvPicPr>
        <xdr:cNvPr id="4" name="DisableMacro" hidden="1"/>
        <xdr:cNvPicPr preferRelativeResize="1">
          <a:picLocks noChangeAspect="1"/>
        </xdr:cNvPicPr>
      </xdr:nvPicPr>
      <xdr:blipFill>
        <a:blip r:embed="rId2"/>
        <a:stretch>
          <a:fillRect/>
        </a:stretch>
      </xdr:blipFill>
      <xdr:spPr>
        <a:xfrm>
          <a:off x="0" y="733425"/>
          <a:ext cx="6648450" cy="54864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628650</xdr:colOff>
      <xdr:row>16</xdr:row>
      <xdr:rowOff>66675</xdr:rowOff>
    </xdr:from>
    <xdr:to>
      <xdr:col>9</xdr:col>
      <xdr:colOff>476250</xdr:colOff>
      <xdr:row>21</xdr:row>
      <xdr:rowOff>1143000</xdr:rowOff>
    </xdr:to>
    <xdr:pic>
      <xdr:nvPicPr>
        <xdr:cNvPr id="1" name="WorkBookValidated" hidden="1"/>
        <xdr:cNvPicPr preferRelativeResize="1">
          <a:picLocks noChangeAspect="1"/>
        </xdr:cNvPicPr>
      </xdr:nvPicPr>
      <xdr:blipFill>
        <a:blip r:embed="rId1"/>
        <a:stretch>
          <a:fillRect/>
        </a:stretch>
      </xdr:blipFill>
      <xdr:spPr>
        <a:xfrm>
          <a:off x="6553200" y="4857750"/>
          <a:ext cx="2362200" cy="3219450"/>
        </a:xfrm>
        <a:prstGeom prst="rect">
          <a:avLst/>
        </a:prstGeom>
        <a:noFill/>
        <a:ln w="9525" cmpd="sng">
          <a:noFill/>
        </a:ln>
      </xdr:spPr>
    </xdr:pic>
    <xdr:clientData fLocksWithSheet="0"/>
  </xdr:twoCellAnchor>
  <xdr:twoCellAnchor editAs="oneCell">
    <xdr:from>
      <xdr:col>0</xdr:col>
      <xdr:colOff>0</xdr:colOff>
      <xdr:row>6</xdr:row>
      <xdr:rowOff>85725</xdr:rowOff>
    </xdr:from>
    <xdr:to>
      <xdr:col>6</xdr:col>
      <xdr:colOff>333375</xdr:colOff>
      <xdr:row>18</xdr:row>
      <xdr:rowOff>228600</xdr:rowOff>
    </xdr:to>
    <xdr:pic>
      <xdr:nvPicPr>
        <xdr:cNvPr id="2" name="DisableMacro" hidden="1"/>
        <xdr:cNvPicPr preferRelativeResize="1">
          <a:picLocks noChangeAspect="1"/>
        </xdr:cNvPicPr>
      </xdr:nvPicPr>
      <xdr:blipFill>
        <a:blip r:embed="rId2"/>
        <a:stretch>
          <a:fillRect/>
        </a:stretch>
      </xdr:blipFill>
      <xdr:spPr>
        <a:xfrm>
          <a:off x="0" y="733425"/>
          <a:ext cx="6886575" cy="5000625"/>
        </a:xfrm>
        <a:prstGeom prst="rect">
          <a:avLst/>
        </a:prstGeom>
        <a:noFill/>
        <a:ln w="9525" cmpd="sng">
          <a:noFill/>
        </a:ln>
      </xdr:spPr>
    </xdr:pic>
    <xdr:clientData/>
  </xdr:twoCellAnchor>
  <xdr:twoCellAnchor editAs="oneCell">
    <xdr:from>
      <xdr:col>5</xdr:col>
      <xdr:colOff>628650</xdr:colOff>
      <xdr:row>16</xdr:row>
      <xdr:rowOff>66675</xdr:rowOff>
    </xdr:from>
    <xdr:to>
      <xdr:col>9</xdr:col>
      <xdr:colOff>476250</xdr:colOff>
      <xdr:row>21</xdr:row>
      <xdr:rowOff>1143000</xdr:rowOff>
    </xdr:to>
    <xdr:pic>
      <xdr:nvPicPr>
        <xdr:cNvPr id="3" name="WorkBookValidated" hidden="1"/>
        <xdr:cNvPicPr preferRelativeResize="1">
          <a:picLocks noChangeAspect="1"/>
        </xdr:cNvPicPr>
      </xdr:nvPicPr>
      <xdr:blipFill>
        <a:blip r:embed="rId1"/>
        <a:stretch>
          <a:fillRect/>
        </a:stretch>
      </xdr:blipFill>
      <xdr:spPr>
        <a:xfrm>
          <a:off x="6553200" y="4857750"/>
          <a:ext cx="2362200" cy="3219450"/>
        </a:xfrm>
        <a:prstGeom prst="rect">
          <a:avLst/>
        </a:prstGeom>
        <a:noFill/>
        <a:ln w="9525" cmpd="sng">
          <a:noFill/>
        </a:ln>
      </xdr:spPr>
    </xdr:pic>
    <xdr:clientData fLocksWithSheet="0"/>
  </xdr:twoCellAnchor>
  <xdr:twoCellAnchor editAs="oneCell">
    <xdr:from>
      <xdr:col>0</xdr:col>
      <xdr:colOff>0</xdr:colOff>
      <xdr:row>6</xdr:row>
      <xdr:rowOff>85725</xdr:rowOff>
    </xdr:from>
    <xdr:to>
      <xdr:col>6</xdr:col>
      <xdr:colOff>333375</xdr:colOff>
      <xdr:row>18</xdr:row>
      <xdr:rowOff>228600</xdr:rowOff>
    </xdr:to>
    <xdr:pic>
      <xdr:nvPicPr>
        <xdr:cNvPr id="4" name="DisableMacro" hidden="1"/>
        <xdr:cNvPicPr preferRelativeResize="1">
          <a:picLocks noChangeAspect="1"/>
        </xdr:cNvPicPr>
      </xdr:nvPicPr>
      <xdr:blipFill>
        <a:blip r:embed="rId2"/>
        <a:stretch>
          <a:fillRect/>
        </a:stretch>
      </xdr:blipFill>
      <xdr:spPr>
        <a:xfrm>
          <a:off x="0" y="733425"/>
          <a:ext cx="6886575" cy="50006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628650</xdr:colOff>
      <xdr:row>35</xdr:row>
      <xdr:rowOff>66675</xdr:rowOff>
    </xdr:from>
    <xdr:to>
      <xdr:col>9</xdr:col>
      <xdr:colOff>533400</xdr:colOff>
      <xdr:row>56</xdr:row>
      <xdr:rowOff>85725</xdr:rowOff>
    </xdr:to>
    <xdr:pic>
      <xdr:nvPicPr>
        <xdr:cNvPr id="1" name="WorkBookValidated" hidden="1"/>
        <xdr:cNvPicPr preferRelativeResize="1">
          <a:picLocks noChangeAspect="1"/>
        </xdr:cNvPicPr>
      </xdr:nvPicPr>
      <xdr:blipFill>
        <a:blip r:embed="rId1"/>
        <a:stretch>
          <a:fillRect/>
        </a:stretch>
      </xdr:blipFill>
      <xdr:spPr>
        <a:xfrm>
          <a:off x="12734925" y="5095875"/>
          <a:ext cx="2419350" cy="3019425"/>
        </a:xfrm>
        <a:prstGeom prst="rect">
          <a:avLst/>
        </a:prstGeom>
        <a:noFill/>
        <a:ln w="9525" cmpd="sng">
          <a:noFill/>
        </a:ln>
      </xdr:spPr>
    </xdr:pic>
    <xdr:clientData fLocksWithSheet="0"/>
  </xdr:twoCellAnchor>
  <xdr:twoCellAnchor editAs="oneCell">
    <xdr:from>
      <xdr:col>0</xdr:col>
      <xdr:colOff>0</xdr:colOff>
      <xdr:row>8</xdr:row>
      <xdr:rowOff>161925</xdr:rowOff>
    </xdr:from>
    <xdr:to>
      <xdr:col>2</xdr:col>
      <xdr:colOff>7096125</xdr:colOff>
      <xdr:row>42</xdr:row>
      <xdr:rowOff>9525</xdr:rowOff>
    </xdr:to>
    <xdr:pic>
      <xdr:nvPicPr>
        <xdr:cNvPr id="2" name="DisableMacro" hidden="1"/>
        <xdr:cNvPicPr preferRelativeResize="1">
          <a:picLocks noChangeAspect="1"/>
        </xdr:cNvPicPr>
      </xdr:nvPicPr>
      <xdr:blipFill>
        <a:blip r:embed="rId2"/>
        <a:stretch>
          <a:fillRect/>
        </a:stretch>
      </xdr:blipFill>
      <xdr:spPr>
        <a:xfrm>
          <a:off x="0" y="1190625"/>
          <a:ext cx="7096125" cy="4848225"/>
        </a:xfrm>
        <a:prstGeom prst="rect">
          <a:avLst/>
        </a:prstGeom>
        <a:noFill/>
        <a:ln w="9525" cmpd="sng">
          <a:noFill/>
        </a:ln>
      </xdr:spPr>
    </xdr:pic>
    <xdr:clientData/>
  </xdr:twoCellAnchor>
  <xdr:twoCellAnchor editAs="oneCell">
    <xdr:from>
      <xdr:col>5</xdr:col>
      <xdr:colOff>628650</xdr:colOff>
      <xdr:row>35</xdr:row>
      <xdr:rowOff>66675</xdr:rowOff>
    </xdr:from>
    <xdr:to>
      <xdr:col>9</xdr:col>
      <xdr:colOff>533400</xdr:colOff>
      <xdr:row>56</xdr:row>
      <xdr:rowOff>85725</xdr:rowOff>
    </xdr:to>
    <xdr:pic>
      <xdr:nvPicPr>
        <xdr:cNvPr id="3" name="WorkBookValidated" hidden="1"/>
        <xdr:cNvPicPr preferRelativeResize="1">
          <a:picLocks noChangeAspect="1"/>
        </xdr:cNvPicPr>
      </xdr:nvPicPr>
      <xdr:blipFill>
        <a:blip r:embed="rId1"/>
        <a:stretch>
          <a:fillRect/>
        </a:stretch>
      </xdr:blipFill>
      <xdr:spPr>
        <a:xfrm>
          <a:off x="12734925" y="5095875"/>
          <a:ext cx="2419350" cy="3019425"/>
        </a:xfrm>
        <a:prstGeom prst="rect">
          <a:avLst/>
        </a:prstGeom>
        <a:noFill/>
        <a:ln w="9525" cmpd="sng">
          <a:noFill/>
        </a:ln>
      </xdr:spPr>
    </xdr:pic>
    <xdr:clientData fLocksWithSheet="0"/>
  </xdr:twoCellAnchor>
  <xdr:twoCellAnchor editAs="oneCell">
    <xdr:from>
      <xdr:col>0</xdr:col>
      <xdr:colOff>0</xdr:colOff>
      <xdr:row>8</xdr:row>
      <xdr:rowOff>161925</xdr:rowOff>
    </xdr:from>
    <xdr:to>
      <xdr:col>2</xdr:col>
      <xdr:colOff>7096125</xdr:colOff>
      <xdr:row>42</xdr:row>
      <xdr:rowOff>9525</xdr:rowOff>
    </xdr:to>
    <xdr:pic>
      <xdr:nvPicPr>
        <xdr:cNvPr id="4" name="DisableMacro" hidden="1"/>
        <xdr:cNvPicPr preferRelativeResize="1">
          <a:picLocks noChangeAspect="1"/>
        </xdr:cNvPicPr>
      </xdr:nvPicPr>
      <xdr:blipFill>
        <a:blip r:embed="rId2"/>
        <a:stretch>
          <a:fillRect/>
        </a:stretch>
      </xdr:blipFill>
      <xdr:spPr>
        <a:xfrm>
          <a:off x="0" y="1190625"/>
          <a:ext cx="7096125" cy="48482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371475</xdr:colOff>
      <xdr:row>20</xdr:row>
      <xdr:rowOff>0</xdr:rowOff>
    </xdr:from>
    <xdr:to>
      <xdr:col>7</xdr:col>
      <xdr:colOff>1266825</xdr:colOff>
      <xdr:row>39</xdr:row>
      <xdr:rowOff>0</xdr:rowOff>
    </xdr:to>
    <xdr:pic>
      <xdr:nvPicPr>
        <xdr:cNvPr id="1" name="WorkBookValidated" hidden="1"/>
        <xdr:cNvPicPr preferRelativeResize="1">
          <a:picLocks noChangeAspect="1"/>
        </xdr:cNvPicPr>
      </xdr:nvPicPr>
      <xdr:blipFill>
        <a:blip r:embed="rId1"/>
        <a:stretch>
          <a:fillRect/>
        </a:stretch>
      </xdr:blipFill>
      <xdr:spPr>
        <a:xfrm>
          <a:off x="8324850" y="2933700"/>
          <a:ext cx="4505325" cy="2762250"/>
        </a:xfrm>
        <a:prstGeom prst="rect">
          <a:avLst/>
        </a:prstGeom>
        <a:noFill/>
        <a:ln w="9525" cmpd="sng">
          <a:noFill/>
        </a:ln>
      </xdr:spPr>
    </xdr:pic>
    <xdr:clientData fLocksWithSheet="0"/>
  </xdr:twoCellAnchor>
  <xdr:twoCellAnchor editAs="oneCell">
    <xdr:from>
      <xdr:col>0</xdr:col>
      <xdr:colOff>0</xdr:colOff>
      <xdr:row>4</xdr:row>
      <xdr:rowOff>0</xdr:rowOff>
    </xdr:from>
    <xdr:to>
      <xdr:col>5</xdr:col>
      <xdr:colOff>190500</xdr:colOff>
      <xdr:row>30</xdr:row>
      <xdr:rowOff>114300</xdr:rowOff>
    </xdr:to>
    <xdr:pic>
      <xdr:nvPicPr>
        <xdr:cNvPr id="2" name="DisableMacro" hidden="1"/>
        <xdr:cNvPicPr preferRelativeResize="1">
          <a:picLocks noChangeAspect="1"/>
        </xdr:cNvPicPr>
      </xdr:nvPicPr>
      <xdr:blipFill>
        <a:blip r:embed="rId2"/>
        <a:stretch>
          <a:fillRect/>
        </a:stretch>
      </xdr:blipFill>
      <xdr:spPr>
        <a:xfrm>
          <a:off x="0" y="504825"/>
          <a:ext cx="8143875" cy="40195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371475</xdr:colOff>
      <xdr:row>20</xdr:row>
      <xdr:rowOff>0</xdr:rowOff>
    </xdr:from>
    <xdr:to>
      <xdr:col>8</xdr:col>
      <xdr:colOff>2009775</xdr:colOff>
      <xdr:row>39</xdr:row>
      <xdr:rowOff>0</xdr:rowOff>
    </xdr:to>
    <xdr:pic>
      <xdr:nvPicPr>
        <xdr:cNvPr id="1" name="WorkBookValidated" hidden="1"/>
        <xdr:cNvPicPr preferRelativeResize="1">
          <a:picLocks noChangeAspect="1"/>
        </xdr:cNvPicPr>
      </xdr:nvPicPr>
      <xdr:blipFill>
        <a:blip r:embed="rId1"/>
        <a:stretch>
          <a:fillRect/>
        </a:stretch>
      </xdr:blipFill>
      <xdr:spPr>
        <a:xfrm>
          <a:off x="7934325" y="3448050"/>
          <a:ext cx="4505325" cy="2762250"/>
        </a:xfrm>
        <a:prstGeom prst="rect">
          <a:avLst/>
        </a:prstGeom>
        <a:noFill/>
        <a:ln w="9525" cmpd="sng">
          <a:noFill/>
        </a:ln>
      </xdr:spPr>
    </xdr:pic>
    <xdr:clientData fLocksWithSheet="0"/>
  </xdr:twoCellAnchor>
  <xdr:twoCellAnchor editAs="oneCell">
    <xdr:from>
      <xdr:col>0</xdr:col>
      <xdr:colOff>0</xdr:colOff>
      <xdr:row>4</xdr:row>
      <xdr:rowOff>0</xdr:rowOff>
    </xdr:from>
    <xdr:to>
      <xdr:col>5</xdr:col>
      <xdr:colOff>590550</xdr:colOff>
      <xdr:row>27</xdr:row>
      <xdr:rowOff>76200</xdr:rowOff>
    </xdr:to>
    <xdr:pic>
      <xdr:nvPicPr>
        <xdr:cNvPr id="2" name="DisableMacro" hidden="1"/>
        <xdr:cNvPicPr preferRelativeResize="1">
          <a:picLocks noChangeAspect="1"/>
        </xdr:cNvPicPr>
      </xdr:nvPicPr>
      <xdr:blipFill>
        <a:blip r:embed="rId2"/>
        <a:stretch>
          <a:fillRect/>
        </a:stretch>
      </xdr:blipFill>
      <xdr:spPr>
        <a:xfrm>
          <a:off x="0" y="590550"/>
          <a:ext cx="8153400" cy="39814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371475</xdr:colOff>
      <xdr:row>18</xdr:row>
      <xdr:rowOff>0</xdr:rowOff>
    </xdr:from>
    <xdr:to>
      <xdr:col>8</xdr:col>
      <xdr:colOff>1990725</xdr:colOff>
      <xdr:row>37</xdr:row>
      <xdr:rowOff>0</xdr:rowOff>
    </xdr:to>
    <xdr:pic>
      <xdr:nvPicPr>
        <xdr:cNvPr id="1" name="WorkBookValidated" hidden="1"/>
        <xdr:cNvPicPr preferRelativeResize="1">
          <a:picLocks noChangeAspect="1"/>
        </xdr:cNvPicPr>
      </xdr:nvPicPr>
      <xdr:blipFill>
        <a:blip r:embed="rId1"/>
        <a:stretch>
          <a:fillRect/>
        </a:stretch>
      </xdr:blipFill>
      <xdr:spPr>
        <a:xfrm>
          <a:off x="7362825" y="5724525"/>
          <a:ext cx="4495800" cy="2762250"/>
        </a:xfrm>
        <a:prstGeom prst="rect">
          <a:avLst/>
        </a:prstGeom>
        <a:noFill/>
        <a:ln w="9525" cmpd="sng">
          <a:noFill/>
        </a:ln>
      </xdr:spPr>
    </xdr:pic>
    <xdr:clientData fLocksWithSheet="0"/>
  </xdr:twoCellAnchor>
  <xdr:twoCellAnchor editAs="oneCell">
    <xdr:from>
      <xdr:col>0</xdr:col>
      <xdr:colOff>0</xdr:colOff>
      <xdr:row>3</xdr:row>
      <xdr:rowOff>0</xdr:rowOff>
    </xdr:from>
    <xdr:to>
      <xdr:col>5</xdr:col>
      <xdr:colOff>1162050</xdr:colOff>
      <xdr:row>13</xdr:row>
      <xdr:rowOff>152400</xdr:rowOff>
    </xdr:to>
    <xdr:pic>
      <xdr:nvPicPr>
        <xdr:cNvPr id="2" name="DisableMacro" hidden="1"/>
        <xdr:cNvPicPr preferRelativeResize="1">
          <a:picLocks noChangeAspect="1"/>
        </xdr:cNvPicPr>
      </xdr:nvPicPr>
      <xdr:blipFill>
        <a:blip r:embed="rId2"/>
        <a:stretch>
          <a:fillRect/>
        </a:stretch>
      </xdr:blipFill>
      <xdr:spPr>
        <a:xfrm>
          <a:off x="0" y="485775"/>
          <a:ext cx="8153400" cy="4438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7.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dimension ref="A1:N43"/>
  <sheetViews>
    <sheetView zoomScalePageLayoutView="0" workbookViewId="0" topLeftCell="C2">
      <pane ySplit="5" topLeftCell="A8" activePane="bottomLeft" state="frozen"/>
      <selection pane="topLeft" activeCell="C2" sqref="C2"/>
      <selection pane="bottomLeft" activeCell="C43" sqref="C43"/>
    </sheetView>
  </sheetViews>
  <sheetFormatPr defaultColWidth="9.421875" defaultRowHeight="15"/>
  <cols>
    <col min="1" max="2" width="37.421875" style="6" hidden="1" customWidth="1"/>
    <col min="3" max="3" width="88.57421875" style="6" bestFit="1" customWidth="1"/>
    <col min="4" max="4" width="18.57421875" style="6" customWidth="1"/>
    <col min="5" max="5" width="18.421875" style="6" bestFit="1" customWidth="1"/>
    <col min="6" max="8" width="9.421875" style="6" customWidth="1"/>
    <col min="9" max="9" width="13.57421875" style="6" bestFit="1" customWidth="1"/>
    <col min="10" max="10" width="20.57421875" style="6" customWidth="1"/>
    <col min="11" max="11" width="26.421875" style="6" customWidth="1"/>
    <col min="12" max="12" width="37.57421875" style="6" customWidth="1"/>
    <col min="13" max="13" width="18.57421875" style="6" customWidth="1"/>
    <col min="14" max="14" width="9.421875" style="6" customWidth="1"/>
    <col min="15" max="16384" width="9.421875" style="6" customWidth="1"/>
  </cols>
  <sheetData>
    <row r="1" spans="3:14" ht="49.5" hidden="1">
      <c r="C1" s="1" t="s">
        <v>0</v>
      </c>
      <c r="D1" s="2" t="s">
        <v>1</v>
      </c>
      <c r="E1" s="1" t="s">
        <v>2</v>
      </c>
      <c r="F1" s="2" t="s">
        <v>3</v>
      </c>
      <c r="G1" s="1" t="s">
        <v>4</v>
      </c>
      <c r="H1" s="2" t="s">
        <v>5</v>
      </c>
      <c r="I1" s="1" t="s">
        <v>6</v>
      </c>
      <c r="J1" s="2" t="s">
        <v>7</v>
      </c>
      <c r="K1" s="3" t="s">
        <v>8</v>
      </c>
      <c r="L1" s="2" t="s">
        <v>9</v>
      </c>
      <c r="M1" s="1" t="s">
        <v>10</v>
      </c>
      <c r="N1" s="2" t="s">
        <v>11</v>
      </c>
    </row>
    <row r="2" spans="3:10" ht="10.5">
      <c r="C2" s="19" t="s">
        <v>419</v>
      </c>
      <c r="D2" s="19"/>
      <c r="E2" s="19"/>
      <c r="F2" s="19"/>
      <c r="G2" s="19"/>
      <c r="H2" s="19"/>
      <c r="I2" s="19"/>
      <c r="J2" s="20"/>
    </row>
    <row r="3" spans="3:10" ht="10.5">
      <c r="C3" s="19"/>
      <c r="D3" s="116" t="s">
        <v>21</v>
      </c>
      <c r="E3" s="117"/>
      <c r="F3" s="19"/>
      <c r="G3" s="19"/>
      <c r="H3" s="19"/>
      <c r="I3" s="19"/>
      <c r="J3" s="20"/>
    </row>
    <row r="4" spans="3:11" ht="10.5">
      <c r="C4" s="20"/>
      <c r="D4" s="116" t="s">
        <v>22</v>
      </c>
      <c r="E4" s="117"/>
      <c r="H4" s="20"/>
      <c r="I4" s="20"/>
      <c r="J4" s="20"/>
      <c r="K4" s="20"/>
    </row>
    <row r="5" spans="1:12" ht="19.5" hidden="1">
      <c r="A5" s="5" t="s">
        <v>23</v>
      </c>
      <c r="B5" s="5" t="s">
        <v>24</v>
      </c>
      <c r="C5" s="5" t="s">
        <v>25</v>
      </c>
      <c r="D5" s="5" t="s">
        <v>26</v>
      </c>
      <c r="E5" s="5" t="s">
        <v>27</v>
      </c>
      <c r="F5" s="5" t="s">
        <v>28</v>
      </c>
      <c r="G5" s="5" t="s">
        <v>29</v>
      </c>
      <c r="H5" s="5" t="s">
        <v>30</v>
      </c>
      <c r="I5" s="5" t="s">
        <v>31</v>
      </c>
      <c r="J5" s="5" t="s">
        <v>32</v>
      </c>
      <c r="K5" s="5" t="s">
        <v>33</v>
      </c>
      <c r="L5" s="5" t="s">
        <v>34</v>
      </c>
    </row>
    <row r="6" spans="1:12" s="8" customFormat="1" ht="19.5">
      <c r="A6" s="7" t="s">
        <v>35</v>
      </c>
      <c r="B6" s="7" t="s">
        <v>36</v>
      </c>
      <c r="C6" s="7" t="s">
        <v>37</v>
      </c>
      <c r="D6" s="7" t="s">
        <v>38</v>
      </c>
      <c r="E6" s="7" t="s">
        <v>39</v>
      </c>
      <c r="F6" s="7" t="s">
        <v>40</v>
      </c>
      <c r="G6" s="7" t="s">
        <v>41</v>
      </c>
      <c r="H6" s="7" t="s">
        <v>42</v>
      </c>
      <c r="I6" s="7" t="s">
        <v>43</v>
      </c>
      <c r="J6" s="7" t="s">
        <v>44</v>
      </c>
      <c r="K6" s="7" t="s">
        <v>45</v>
      </c>
      <c r="L6" s="7" t="s">
        <v>46</v>
      </c>
    </row>
    <row r="7" spans="1:12" ht="11.25">
      <c r="A7" s="9" t="s">
        <v>47</v>
      </c>
      <c r="B7" s="9" t="s">
        <v>47</v>
      </c>
      <c r="C7" s="10">
        <v>2016</v>
      </c>
      <c r="D7" s="21"/>
      <c r="E7" s="21"/>
      <c r="F7" s="21"/>
      <c r="G7" s="21"/>
      <c r="H7" s="21"/>
      <c r="I7" s="21"/>
      <c r="J7" s="21"/>
      <c r="K7" s="21"/>
      <c r="L7" s="21"/>
    </row>
    <row r="8" spans="3:12" s="36" customFormat="1" ht="11.25">
      <c r="C8" s="37" t="s">
        <v>56</v>
      </c>
      <c r="D8" s="38">
        <v>14520</v>
      </c>
      <c r="E8" s="39">
        <f>D8/0.9043</f>
        <v>16056.618378856574</v>
      </c>
      <c r="F8" s="40" t="s">
        <v>78</v>
      </c>
      <c r="G8" s="40" t="s">
        <v>82</v>
      </c>
      <c r="H8" s="40" t="s">
        <v>81</v>
      </c>
      <c r="I8" s="41" t="s">
        <v>85</v>
      </c>
      <c r="J8" s="37" t="s">
        <v>91</v>
      </c>
      <c r="K8" s="37" t="s">
        <v>103</v>
      </c>
      <c r="L8" s="37" t="s">
        <v>291</v>
      </c>
    </row>
    <row r="9" spans="3:12" s="36" customFormat="1" ht="11.25">
      <c r="C9" s="37" t="s">
        <v>56</v>
      </c>
      <c r="D9" s="38">
        <v>26400</v>
      </c>
      <c r="E9" s="39">
        <f aca="true" t="shared" si="0" ref="E9:E37">D9/0.8871</f>
        <v>29759.8917822117</v>
      </c>
      <c r="F9" s="40" t="s">
        <v>78</v>
      </c>
      <c r="G9" s="40" t="s">
        <v>82</v>
      </c>
      <c r="H9" s="40" t="s">
        <v>81</v>
      </c>
      <c r="I9" s="41" t="s">
        <v>85</v>
      </c>
      <c r="J9" s="37" t="s">
        <v>92</v>
      </c>
      <c r="K9" s="37" t="s">
        <v>104</v>
      </c>
      <c r="L9" s="37" t="s">
        <v>292</v>
      </c>
    </row>
    <row r="10" spans="3:12" s="36" customFormat="1" ht="11.25">
      <c r="C10" s="37" t="s">
        <v>272</v>
      </c>
      <c r="D10" s="38">
        <v>7370.8</v>
      </c>
      <c r="E10" s="39">
        <f t="shared" si="0"/>
        <v>8308.871604103259</v>
      </c>
      <c r="F10" s="40" t="s">
        <v>78</v>
      </c>
      <c r="G10" s="40" t="s">
        <v>82</v>
      </c>
      <c r="H10" s="40" t="s">
        <v>81</v>
      </c>
      <c r="I10" s="41" t="s">
        <v>83</v>
      </c>
      <c r="J10" s="37" t="s">
        <v>92</v>
      </c>
      <c r="K10" s="37" t="s">
        <v>104</v>
      </c>
      <c r="L10" s="37" t="s">
        <v>293</v>
      </c>
    </row>
    <row r="11" spans="3:12" s="36" customFormat="1" ht="11.25">
      <c r="C11" s="37" t="s">
        <v>273</v>
      </c>
      <c r="D11" s="38">
        <v>1926</v>
      </c>
      <c r="E11" s="39">
        <f t="shared" si="0"/>
        <v>2171.1193777477174</v>
      </c>
      <c r="F11" s="40" t="s">
        <v>78</v>
      </c>
      <c r="G11" s="40" t="s">
        <v>82</v>
      </c>
      <c r="H11" s="40" t="s">
        <v>81</v>
      </c>
      <c r="I11" s="41" t="s">
        <v>83</v>
      </c>
      <c r="J11" s="37" t="s">
        <v>102</v>
      </c>
      <c r="K11" s="37" t="s">
        <v>107</v>
      </c>
      <c r="L11" s="37" t="s">
        <v>294</v>
      </c>
    </row>
    <row r="12" spans="3:12" s="42" customFormat="1" ht="11.25">
      <c r="C12" s="43" t="s">
        <v>274</v>
      </c>
      <c r="D12" s="44">
        <v>-141818</v>
      </c>
      <c r="E12" s="39">
        <f t="shared" si="0"/>
        <v>-159866.98230188253</v>
      </c>
      <c r="F12" s="40" t="s">
        <v>78</v>
      </c>
      <c r="G12" s="40" t="s">
        <v>82</v>
      </c>
      <c r="H12" s="40" t="s">
        <v>81</v>
      </c>
      <c r="I12" s="45" t="s">
        <v>80</v>
      </c>
      <c r="J12" s="43" t="s">
        <v>286</v>
      </c>
      <c r="K12" s="43" t="s">
        <v>289</v>
      </c>
      <c r="L12" s="43" t="s">
        <v>295</v>
      </c>
    </row>
    <row r="13" spans="3:12" s="42" customFormat="1" ht="11.25">
      <c r="C13" s="43" t="s">
        <v>275</v>
      </c>
      <c r="D13" s="44">
        <v>13980</v>
      </c>
      <c r="E13" s="39">
        <f t="shared" si="0"/>
        <v>15759.215421034833</v>
      </c>
      <c r="F13" s="40" t="s">
        <v>78</v>
      </c>
      <c r="G13" s="40" t="s">
        <v>82</v>
      </c>
      <c r="H13" s="40" t="s">
        <v>81</v>
      </c>
      <c r="I13" s="45" t="s">
        <v>80</v>
      </c>
      <c r="J13" s="43" t="s">
        <v>287</v>
      </c>
      <c r="K13" s="43" t="s">
        <v>108</v>
      </c>
      <c r="L13" s="43" t="s">
        <v>296</v>
      </c>
    </row>
    <row r="14" spans="3:12" s="36" customFormat="1" ht="11.25">
      <c r="C14" s="37" t="s">
        <v>58</v>
      </c>
      <c r="D14" s="38">
        <v>52089.200000000004</v>
      </c>
      <c r="E14" s="39">
        <f t="shared" si="0"/>
        <v>58718.52102355992</v>
      </c>
      <c r="F14" s="40" t="s">
        <v>78</v>
      </c>
      <c r="G14" s="40" t="s">
        <v>82</v>
      </c>
      <c r="H14" s="40" t="s">
        <v>81</v>
      </c>
      <c r="I14" s="41" t="s">
        <v>85</v>
      </c>
      <c r="J14" s="37" t="s">
        <v>92</v>
      </c>
      <c r="K14" s="37" t="s">
        <v>104</v>
      </c>
      <c r="L14" s="37" t="s">
        <v>297</v>
      </c>
    </row>
    <row r="15" spans="3:12" s="36" customFormat="1" ht="11.25">
      <c r="C15" s="37" t="s">
        <v>58</v>
      </c>
      <c r="D15" s="38">
        <v>66971.6</v>
      </c>
      <c r="E15" s="39">
        <f t="shared" si="0"/>
        <v>75494.9836546049</v>
      </c>
      <c r="F15" s="40" t="s">
        <v>78</v>
      </c>
      <c r="G15" s="40" t="s">
        <v>82</v>
      </c>
      <c r="H15" s="40" t="s">
        <v>81</v>
      </c>
      <c r="I15" s="41" t="s">
        <v>83</v>
      </c>
      <c r="J15" s="37" t="s">
        <v>92</v>
      </c>
      <c r="K15" s="37" t="s">
        <v>103</v>
      </c>
      <c r="L15" s="37" t="s">
        <v>298</v>
      </c>
    </row>
    <row r="16" spans="3:12" s="36" customFormat="1" ht="11.25">
      <c r="C16" s="37" t="s">
        <v>276</v>
      </c>
      <c r="D16" s="38">
        <v>72152</v>
      </c>
      <c r="E16" s="39">
        <f t="shared" si="0"/>
        <v>81334.68605568707</v>
      </c>
      <c r="F16" s="40" t="s">
        <v>78</v>
      </c>
      <c r="G16" s="40" t="s">
        <v>82</v>
      </c>
      <c r="H16" s="40" t="s">
        <v>81</v>
      </c>
      <c r="I16" s="41" t="s">
        <v>80</v>
      </c>
      <c r="J16" s="37" t="s">
        <v>93</v>
      </c>
      <c r="K16" s="37" t="s">
        <v>104</v>
      </c>
      <c r="L16" s="37" t="s">
        <v>299</v>
      </c>
    </row>
    <row r="17" spans="3:12" s="36" customFormat="1" ht="11.25">
      <c r="C17" s="37" t="s">
        <v>276</v>
      </c>
      <c r="D17" s="38">
        <v>72152</v>
      </c>
      <c r="E17" s="39">
        <f t="shared" si="0"/>
        <v>81334.68605568707</v>
      </c>
      <c r="F17" s="40" t="s">
        <v>78</v>
      </c>
      <c r="G17" s="40" t="s">
        <v>82</v>
      </c>
      <c r="H17" s="40" t="s">
        <v>81</v>
      </c>
      <c r="I17" s="41" t="s">
        <v>80</v>
      </c>
      <c r="J17" s="37" t="s">
        <v>93</v>
      </c>
      <c r="K17" s="37" t="s">
        <v>290</v>
      </c>
      <c r="L17" s="37" t="s">
        <v>300</v>
      </c>
    </row>
    <row r="18" spans="3:12" s="36" customFormat="1" ht="11.25">
      <c r="C18" s="37" t="s">
        <v>276</v>
      </c>
      <c r="D18" s="38">
        <v>72152</v>
      </c>
      <c r="E18" s="39">
        <f t="shared" si="0"/>
        <v>81334.68605568707</v>
      </c>
      <c r="F18" s="40" t="s">
        <v>78</v>
      </c>
      <c r="G18" s="40" t="s">
        <v>82</v>
      </c>
      <c r="H18" s="40" t="s">
        <v>81</v>
      </c>
      <c r="I18" s="41" t="s">
        <v>80</v>
      </c>
      <c r="J18" s="37" t="s">
        <v>93</v>
      </c>
      <c r="K18" s="37" t="s">
        <v>103</v>
      </c>
      <c r="L18" s="37" t="s">
        <v>301</v>
      </c>
    </row>
    <row r="19" spans="3:12" s="36" customFormat="1" ht="11.25">
      <c r="C19" s="37" t="s">
        <v>277</v>
      </c>
      <c r="D19" s="38">
        <v>18974</v>
      </c>
      <c r="E19" s="39">
        <f t="shared" si="0"/>
        <v>21388.794949836545</v>
      </c>
      <c r="F19" s="40" t="s">
        <v>78</v>
      </c>
      <c r="G19" s="40" t="s">
        <v>82</v>
      </c>
      <c r="H19" s="40" t="s">
        <v>81</v>
      </c>
      <c r="I19" s="41" t="s">
        <v>83</v>
      </c>
      <c r="J19" s="37" t="s">
        <v>183</v>
      </c>
      <c r="K19" s="37" t="s">
        <v>104</v>
      </c>
      <c r="L19" s="37" t="s">
        <v>302</v>
      </c>
    </row>
    <row r="20" spans="3:12" s="36" customFormat="1" ht="11.25">
      <c r="C20" s="37" t="s">
        <v>277</v>
      </c>
      <c r="D20" s="38">
        <v>18974</v>
      </c>
      <c r="E20" s="39">
        <f t="shared" si="0"/>
        <v>21388.794949836545</v>
      </c>
      <c r="F20" s="40" t="s">
        <v>78</v>
      </c>
      <c r="G20" s="40" t="s">
        <v>82</v>
      </c>
      <c r="H20" s="40" t="s">
        <v>81</v>
      </c>
      <c r="I20" s="41" t="s">
        <v>83</v>
      </c>
      <c r="J20" s="37" t="s">
        <v>183</v>
      </c>
      <c r="K20" s="37" t="s">
        <v>290</v>
      </c>
      <c r="L20" s="37" t="s">
        <v>303</v>
      </c>
    </row>
    <row r="21" spans="3:12" s="36" customFormat="1" ht="11.25">
      <c r="C21" s="37" t="s">
        <v>277</v>
      </c>
      <c r="D21" s="38">
        <v>18974</v>
      </c>
      <c r="E21" s="39">
        <f t="shared" si="0"/>
        <v>21388.794949836545</v>
      </c>
      <c r="F21" s="40" t="s">
        <v>78</v>
      </c>
      <c r="G21" s="40" t="s">
        <v>82</v>
      </c>
      <c r="H21" s="40" t="s">
        <v>81</v>
      </c>
      <c r="I21" s="41" t="s">
        <v>83</v>
      </c>
      <c r="J21" s="37" t="s">
        <v>183</v>
      </c>
      <c r="K21" s="37" t="s">
        <v>103</v>
      </c>
      <c r="L21" s="37" t="s">
        <v>304</v>
      </c>
    </row>
    <row r="22" spans="3:12" s="36" customFormat="1" ht="11.25">
      <c r="C22" s="37" t="s">
        <v>278</v>
      </c>
      <c r="D22" s="38">
        <v>227542</v>
      </c>
      <c r="E22" s="39">
        <f t="shared" si="0"/>
        <v>256500.9581783339</v>
      </c>
      <c r="F22" s="40" t="s">
        <v>78</v>
      </c>
      <c r="G22" s="40" t="s">
        <v>82</v>
      </c>
      <c r="H22" s="40" t="s">
        <v>81</v>
      </c>
      <c r="I22" s="41" t="s">
        <v>83</v>
      </c>
      <c r="J22" s="37" t="s">
        <v>95</v>
      </c>
      <c r="K22" s="37" t="s">
        <v>103</v>
      </c>
      <c r="L22" s="37" t="s">
        <v>305</v>
      </c>
    </row>
    <row r="23" spans="3:12" s="36" customFormat="1" ht="11.25">
      <c r="C23" s="37" t="s">
        <v>279</v>
      </c>
      <c r="D23" s="38">
        <v>7877</v>
      </c>
      <c r="E23" s="39">
        <f t="shared" si="0"/>
        <v>8879.494983654606</v>
      </c>
      <c r="F23" s="40" t="s">
        <v>78</v>
      </c>
      <c r="G23" s="40" t="s">
        <v>82</v>
      </c>
      <c r="H23" s="40" t="s">
        <v>81</v>
      </c>
      <c r="I23" s="41" t="s">
        <v>83</v>
      </c>
      <c r="J23" s="37" t="s">
        <v>288</v>
      </c>
      <c r="K23" s="37" t="s">
        <v>103</v>
      </c>
      <c r="L23" s="37" t="s">
        <v>306</v>
      </c>
    </row>
    <row r="24" spans="3:12" s="36" customFormat="1" ht="11.25">
      <c r="C24" s="37" t="s">
        <v>280</v>
      </c>
      <c r="D24" s="38">
        <v>4901</v>
      </c>
      <c r="E24" s="39">
        <f t="shared" si="0"/>
        <v>5524.743546387104</v>
      </c>
      <c r="F24" s="40" t="s">
        <v>78</v>
      </c>
      <c r="G24" s="40" t="s">
        <v>82</v>
      </c>
      <c r="H24" s="40" t="s">
        <v>81</v>
      </c>
      <c r="I24" s="41" t="s">
        <v>83</v>
      </c>
      <c r="J24" s="37" t="s">
        <v>95</v>
      </c>
      <c r="K24" s="37" t="s">
        <v>104</v>
      </c>
      <c r="L24" s="37" t="s">
        <v>307</v>
      </c>
    </row>
    <row r="25" spans="3:12" s="36" customFormat="1" ht="11.25">
      <c r="C25" s="37" t="s">
        <v>281</v>
      </c>
      <c r="D25" s="38">
        <v>263506</v>
      </c>
      <c r="E25" s="39">
        <f t="shared" si="0"/>
        <v>297042.04711982864</v>
      </c>
      <c r="F25" s="40" t="s">
        <v>78</v>
      </c>
      <c r="G25" s="40" t="s">
        <v>82</v>
      </c>
      <c r="H25" s="40" t="s">
        <v>81</v>
      </c>
      <c r="I25" s="41" t="s">
        <v>80</v>
      </c>
      <c r="J25" s="37" t="s">
        <v>146</v>
      </c>
      <c r="K25" s="37" t="s">
        <v>290</v>
      </c>
      <c r="L25" s="37" t="s">
        <v>308</v>
      </c>
    </row>
    <row r="26" spans="3:12" s="36" customFormat="1" ht="11.25">
      <c r="C26" s="37" t="s">
        <v>127</v>
      </c>
      <c r="D26" s="38">
        <v>862500</v>
      </c>
      <c r="E26" s="39">
        <f t="shared" si="0"/>
        <v>972269.1917483937</v>
      </c>
      <c r="F26" s="40" t="s">
        <v>78</v>
      </c>
      <c r="G26" s="40" t="s">
        <v>82</v>
      </c>
      <c r="H26" s="40" t="s">
        <v>81</v>
      </c>
      <c r="I26" s="41" t="s">
        <v>80</v>
      </c>
      <c r="J26" s="37" t="s">
        <v>90</v>
      </c>
      <c r="K26" s="37" t="s">
        <v>104</v>
      </c>
      <c r="L26" s="37" t="s">
        <v>309</v>
      </c>
    </row>
    <row r="27" spans="3:12" s="36" customFormat="1" ht="11.25">
      <c r="C27" s="37" t="s">
        <v>282</v>
      </c>
      <c r="D27" s="38">
        <v>531588.8</v>
      </c>
      <c r="E27" s="39">
        <f t="shared" si="0"/>
        <v>599243.3772968099</v>
      </c>
      <c r="F27" s="40" t="s">
        <v>78</v>
      </c>
      <c r="G27" s="40" t="s">
        <v>82</v>
      </c>
      <c r="H27" s="40" t="s">
        <v>81</v>
      </c>
      <c r="I27" s="41" t="s">
        <v>80</v>
      </c>
      <c r="J27" s="37" t="s">
        <v>145</v>
      </c>
      <c r="K27" s="37" t="s">
        <v>290</v>
      </c>
      <c r="L27" s="37" t="s">
        <v>310</v>
      </c>
    </row>
    <row r="28" spans="3:12" s="36" customFormat="1" ht="11.25">
      <c r="C28" s="37" t="s">
        <v>73</v>
      </c>
      <c r="D28" s="38">
        <v>40000</v>
      </c>
      <c r="E28" s="39">
        <f t="shared" si="0"/>
        <v>45090.74512456318</v>
      </c>
      <c r="F28" s="40" t="s">
        <v>78</v>
      </c>
      <c r="G28" s="40" t="s">
        <v>82</v>
      </c>
      <c r="H28" s="40" t="s">
        <v>81</v>
      </c>
      <c r="I28" s="41" t="s">
        <v>83</v>
      </c>
      <c r="J28" s="37" t="s">
        <v>101</v>
      </c>
      <c r="K28" s="37" t="s">
        <v>103</v>
      </c>
      <c r="L28" s="37" t="s">
        <v>311</v>
      </c>
    </row>
    <row r="29" spans="3:12" s="36" customFormat="1" ht="11.25">
      <c r="C29" s="37" t="s">
        <v>74</v>
      </c>
      <c r="D29" s="38">
        <v>22049.600000000002</v>
      </c>
      <c r="E29" s="39">
        <f t="shared" si="0"/>
        <v>24855.822342464213</v>
      </c>
      <c r="F29" s="40" t="s">
        <v>78</v>
      </c>
      <c r="G29" s="40" t="s">
        <v>82</v>
      </c>
      <c r="H29" s="40" t="s">
        <v>81</v>
      </c>
      <c r="I29" s="41" t="s">
        <v>83</v>
      </c>
      <c r="J29" s="37" t="s">
        <v>94</v>
      </c>
      <c r="K29" s="37" t="s">
        <v>107</v>
      </c>
      <c r="L29" s="37" t="s">
        <v>312</v>
      </c>
    </row>
    <row r="30" spans="3:12" s="36" customFormat="1" ht="11.25">
      <c r="C30" s="37" t="s">
        <v>283</v>
      </c>
      <c r="D30" s="38">
        <v>67989</v>
      </c>
      <c r="E30" s="39">
        <f t="shared" si="0"/>
        <v>76641.86675684816</v>
      </c>
      <c r="F30" s="40" t="s">
        <v>78</v>
      </c>
      <c r="G30" s="40" t="s">
        <v>82</v>
      </c>
      <c r="H30" s="40" t="s">
        <v>81</v>
      </c>
      <c r="I30" s="41" t="s">
        <v>80</v>
      </c>
      <c r="J30" s="37" t="s">
        <v>89</v>
      </c>
      <c r="K30" s="37" t="s">
        <v>103</v>
      </c>
      <c r="L30" s="37" t="s">
        <v>313</v>
      </c>
    </row>
    <row r="31" spans="3:12" s="36" customFormat="1" ht="11.25">
      <c r="C31" s="37" t="s">
        <v>284</v>
      </c>
      <c r="D31" s="38">
        <v>190.4</v>
      </c>
      <c r="E31" s="39">
        <f t="shared" si="0"/>
        <v>214.63194679292076</v>
      </c>
      <c r="F31" s="40" t="s">
        <v>78</v>
      </c>
      <c r="G31" s="40" t="s">
        <v>82</v>
      </c>
      <c r="H31" s="40" t="s">
        <v>81</v>
      </c>
      <c r="I31" s="41" t="s">
        <v>85</v>
      </c>
      <c r="J31" s="37" t="s">
        <v>93</v>
      </c>
      <c r="K31" s="37" t="s">
        <v>152</v>
      </c>
      <c r="L31" s="37" t="s">
        <v>314</v>
      </c>
    </row>
    <row r="32" spans="3:12" s="36" customFormat="1" ht="11.25">
      <c r="C32" s="37" t="s">
        <v>125</v>
      </c>
      <c r="D32" s="38">
        <v>53920</v>
      </c>
      <c r="E32" s="39">
        <f t="shared" si="0"/>
        <v>60782.32442791117</v>
      </c>
      <c r="F32" s="40" t="s">
        <v>78</v>
      </c>
      <c r="G32" s="40" t="s">
        <v>82</v>
      </c>
      <c r="H32" s="40" t="s">
        <v>81</v>
      </c>
      <c r="I32" s="41" t="s">
        <v>80</v>
      </c>
      <c r="J32" s="37" t="s">
        <v>145</v>
      </c>
      <c r="K32" s="37" t="s">
        <v>104</v>
      </c>
      <c r="L32" s="37" t="s">
        <v>315</v>
      </c>
    </row>
    <row r="33" spans="3:12" s="36" customFormat="1" ht="11.25">
      <c r="C33" s="37" t="s">
        <v>67</v>
      </c>
      <c r="D33" s="38">
        <v>111808</v>
      </c>
      <c r="E33" s="39">
        <f t="shared" si="0"/>
        <v>126037.65077217901</v>
      </c>
      <c r="F33" s="40" t="s">
        <v>78</v>
      </c>
      <c r="G33" s="40" t="s">
        <v>82</v>
      </c>
      <c r="H33" s="40" t="s">
        <v>81</v>
      </c>
      <c r="I33" s="41" t="s">
        <v>83</v>
      </c>
      <c r="J33" s="37" t="s">
        <v>98</v>
      </c>
      <c r="K33" s="37" t="s">
        <v>107</v>
      </c>
      <c r="L33" s="37" t="s">
        <v>316</v>
      </c>
    </row>
    <row r="34" spans="3:12" s="36" customFormat="1" ht="11.25">
      <c r="C34" s="37" t="s">
        <v>68</v>
      </c>
      <c r="D34" s="38">
        <v>12672</v>
      </c>
      <c r="E34" s="39">
        <f t="shared" si="0"/>
        <v>14284.748055461616</v>
      </c>
      <c r="F34" s="40" t="s">
        <v>78</v>
      </c>
      <c r="G34" s="40" t="s">
        <v>82</v>
      </c>
      <c r="H34" s="40" t="s">
        <v>81</v>
      </c>
      <c r="I34" s="41" t="s">
        <v>83</v>
      </c>
      <c r="J34" s="37" t="s">
        <v>93</v>
      </c>
      <c r="K34" s="37" t="s">
        <v>108</v>
      </c>
      <c r="L34" s="37" t="s">
        <v>317</v>
      </c>
    </row>
    <row r="35" spans="3:12" s="36" customFormat="1" ht="11.25">
      <c r="C35" s="37" t="s">
        <v>126</v>
      </c>
      <c r="D35" s="38">
        <v>90000</v>
      </c>
      <c r="E35" s="39">
        <f t="shared" si="0"/>
        <v>101454.17653026716</v>
      </c>
      <c r="F35" s="40" t="s">
        <v>78</v>
      </c>
      <c r="G35" s="40" t="s">
        <v>82</v>
      </c>
      <c r="H35" s="40" t="s">
        <v>81</v>
      </c>
      <c r="I35" s="41" t="s">
        <v>80</v>
      </c>
      <c r="J35" s="37" t="s">
        <v>146</v>
      </c>
      <c r="K35" s="37" t="s">
        <v>108</v>
      </c>
      <c r="L35" s="37" t="s">
        <v>318</v>
      </c>
    </row>
    <row r="36" spans="3:12" s="36" customFormat="1" ht="11.25">
      <c r="C36" s="37" t="s">
        <v>170</v>
      </c>
      <c r="D36" s="38">
        <v>15474.800000000001</v>
      </c>
      <c r="E36" s="39">
        <f t="shared" si="0"/>
        <v>17444.25656633976</v>
      </c>
      <c r="F36" s="40" t="s">
        <v>78</v>
      </c>
      <c r="G36" s="40" t="s">
        <v>82</v>
      </c>
      <c r="H36" s="40" t="s">
        <v>81</v>
      </c>
      <c r="I36" s="41" t="s">
        <v>85</v>
      </c>
      <c r="J36" s="37" t="s">
        <v>93</v>
      </c>
      <c r="K36" s="37" t="s">
        <v>104</v>
      </c>
      <c r="L36" s="37" t="s">
        <v>319</v>
      </c>
    </row>
    <row r="37" spans="3:12" s="36" customFormat="1" ht="11.25">
      <c r="C37" s="37" t="s">
        <v>285</v>
      </c>
      <c r="D37" s="38">
        <v>5553</v>
      </c>
      <c r="E37" s="39">
        <f t="shared" si="0"/>
        <v>6259.722691917484</v>
      </c>
      <c r="F37" s="40" t="s">
        <v>78</v>
      </c>
      <c r="G37" s="40" t="s">
        <v>82</v>
      </c>
      <c r="H37" s="40" t="s">
        <v>81</v>
      </c>
      <c r="I37" s="41" t="s">
        <v>80</v>
      </c>
      <c r="J37" s="37" t="s">
        <v>183</v>
      </c>
      <c r="K37" s="37" t="s">
        <v>152</v>
      </c>
      <c r="L37" s="37" t="s">
        <v>320</v>
      </c>
    </row>
    <row r="38" spans="1:12" s="47" customFormat="1" ht="11.25">
      <c r="A38" s="12" t="s">
        <v>268</v>
      </c>
      <c r="B38" s="12" t="s">
        <v>269</v>
      </c>
      <c r="C38" s="16" t="s">
        <v>270</v>
      </c>
      <c r="D38" s="17">
        <f>SUM(D8:D37)</f>
        <v>2632389.2</v>
      </c>
      <c r="E38" s="46">
        <f>D38/0.8871</f>
        <v>2967409.7621463197</v>
      </c>
      <c r="F38" s="18" t="s">
        <v>51</v>
      </c>
      <c r="G38" s="13" t="s">
        <v>51</v>
      </c>
      <c r="H38" s="13" t="s">
        <v>51</v>
      </c>
      <c r="I38" s="13" t="s">
        <v>51</v>
      </c>
      <c r="J38" s="13" t="s">
        <v>51</v>
      </c>
      <c r="K38" s="13" t="s">
        <v>51</v>
      </c>
      <c r="L38" s="12"/>
    </row>
    <row r="39" spans="3:6" ht="11.25">
      <c r="C39" s="48"/>
      <c r="D39" s="48"/>
      <c r="E39" s="48"/>
      <c r="F39" s="48"/>
    </row>
    <row r="40" spans="3:6" ht="9.75">
      <c r="C40" s="118" t="s">
        <v>372</v>
      </c>
      <c r="D40" s="118"/>
      <c r="E40" s="118"/>
      <c r="F40" s="118"/>
    </row>
    <row r="41" spans="3:6" ht="9.75">
      <c r="C41" s="48"/>
      <c r="D41" s="48"/>
      <c r="E41" s="48"/>
      <c r="F41" s="48"/>
    </row>
    <row r="43" ht="9.75">
      <c r="C43" s="6" t="s">
        <v>543</v>
      </c>
    </row>
  </sheetData>
  <sheetProtection/>
  <mergeCells count="3">
    <mergeCell ref="D3:E3"/>
    <mergeCell ref="D4:E4"/>
    <mergeCell ref="C40:F40"/>
  </mergeCells>
  <printOptions/>
  <pageMargins left="0.7" right="0.7" top="0.75" bottom="0.75" header="0.3" footer="0.3"/>
  <pageSetup horizontalDpi="90" verticalDpi="90" orientation="portrait" paperSize="9" r:id="rId2"/>
  <drawing r:id="rId1"/>
</worksheet>
</file>

<file path=xl/worksheets/sheet10.xml><?xml version="1.0" encoding="utf-8"?>
<worksheet xmlns="http://schemas.openxmlformats.org/spreadsheetml/2006/main" xmlns:r="http://schemas.openxmlformats.org/officeDocument/2006/relationships">
  <dimension ref="A1:M9"/>
  <sheetViews>
    <sheetView zoomScalePageLayoutView="0" workbookViewId="0" topLeftCell="B2">
      <selection activeCell="B9" sqref="B9"/>
    </sheetView>
  </sheetViews>
  <sheetFormatPr defaultColWidth="9.421875" defaultRowHeight="15"/>
  <cols>
    <col min="1" max="1" width="39.57421875" style="55" hidden="1" customWidth="1"/>
    <col min="2" max="2" width="30.57421875" style="55" customWidth="1"/>
    <col min="3" max="3" width="28.421875" style="55" customWidth="1"/>
    <col min="4" max="4" width="36.140625" style="55" customWidth="1"/>
    <col min="5" max="5" width="50.57421875" style="55" customWidth="1"/>
    <col min="6" max="7" width="15.57421875" style="55" customWidth="1"/>
    <col min="8" max="14" width="9.421875" style="55" customWidth="1"/>
    <col min="15" max="16384" width="9.421875" style="55" customWidth="1"/>
  </cols>
  <sheetData>
    <row r="1" spans="2:13" ht="52.5" hidden="1">
      <c r="B1" s="1" t="s">
        <v>0</v>
      </c>
      <c r="C1" s="4" t="s">
        <v>409</v>
      </c>
      <c r="D1" s="1" t="s">
        <v>2</v>
      </c>
      <c r="E1" s="4" t="s">
        <v>410</v>
      </c>
      <c r="F1" s="1" t="s">
        <v>4</v>
      </c>
      <c r="G1" s="58" t="s">
        <v>5</v>
      </c>
      <c r="H1" s="1" t="s">
        <v>6</v>
      </c>
      <c r="I1" s="4" t="s">
        <v>411</v>
      </c>
      <c r="J1" s="1" t="s">
        <v>8</v>
      </c>
      <c r="K1" s="4" t="s">
        <v>412</v>
      </c>
      <c r="L1" s="1" t="s">
        <v>10</v>
      </c>
      <c r="M1" s="56" t="s">
        <v>413</v>
      </c>
    </row>
    <row r="2" spans="2:13" ht="20.25" customHeight="1">
      <c r="B2" s="121" t="s">
        <v>421</v>
      </c>
      <c r="C2" s="121"/>
      <c r="D2" s="121"/>
      <c r="E2" s="121"/>
      <c r="F2" s="57"/>
      <c r="G2" s="57"/>
      <c r="H2" s="57"/>
      <c r="I2" s="57"/>
      <c r="J2" s="57"/>
      <c r="K2" s="57"/>
      <c r="L2" s="57"/>
      <c r="M2" s="57"/>
    </row>
    <row r="3" ht="9.75">
      <c r="B3" s="55">
        <v>2017</v>
      </c>
    </row>
    <row r="4" spans="1:5" ht="9.75">
      <c r="A4" s="7" t="s">
        <v>35</v>
      </c>
      <c r="B4" s="7" t="s">
        <v>415</v>
      </c>
      <c r="C4" s="7" t="s">
        <v>380</v>
      </c>
      <c r="D4" s="7" t="s">
        <v>416</v>
      </c>
      <c r="E4" s="7" t="s">
        <v>417</v>
      </c>
    </row>
    <row r="5" spans="2:5" ht="22.5">
      <c r="B5" s="59" t="s">
        <v>107</v>
      </c>
      <c r="C5" s="66" t="s">
        <v>83</v>
      </c>
      <c r="D5" s="67" t="s">
        <v>75</v>
      </c>
      <c r="E5" s="59" t="s">
        <v>123</v>
      </c>
    </row>
    <row r="6" spans="2:5" ht="56.25">
      <c r="B6" s="59" t="s">
        <v>104</v>
      </c>
      <c r="C6" s="66" t="s">
        <v>418</v>
      </c>
      <c r="D6" s="67" t="s">
        <v>64</v>
      </c>
      <c r="E6" s="59" t="s">
        <v>242</v>
      </c>
    </row>
    <row r="7" ht="11.25"/>
    <row r="8" ht="11.25"/>
    <row r="9" ht="11.25">
      <c r="B9" s="6" t="s">
        <v>545</v>
      </c>
    </row>
    <row r="10" ht="11.25"/>
    <row r="11" ht="11.25"/>
    <row r="12" ht="11.25"/>
    <row r="13" ht="11.25"/>
    <row r="14" ht="11.25"/>
    <row r="15" ht="11.25"/>
    <row r="16" ht="11.25"/>
    <row r="17" ht="11.25"/>
    <row r="18" ht="11.25"/>
    <row r="20" ht="11.25"/>
    <row r="21" ht="11.25"/>
    <row r="22" ht="11.25"/>
    <row r="23" ht="11.25"/>
    <row r="24" ht="11.25"/>
    <row r="25" ht="11.25"/>
    <row r="26" ht="11.25"/>
    <row r="27" ht="11.25"/>
    <row r="28" ht="11.25"/>
    <row r="29" ht="11.25"/>
    <row r="30" ht="11.25"/>
    <row r="31" ht="11.25"/>
    <row r="32" ht="11.25"/>
    <row r="33" ht="11.25"/>
    <row r="34" ht="11.25"/>
    <row r="35" ht="11.25"/>
    <row r="36" ht="11.25"/>
    <row r="37" ht="11.25"/>
  </sheetData>
  <sheetProtection/>
  <mergeCells count="1">
    <mergeCell ref="B2:E2"/>
  </mergeCells>
  <printOptions/>
  <pageMargins left="0.7" right="0.7" top="0.75" bottom="0.75" header="0.3" footer="0.3"/>
  <pageSetup orientation="portrait" paperSize="9"/>
  <drawing r:id="rId1"/>
</worksheet>
</file>

<file path=xl/worksheets/sheet11.xml><?xml version="1.0" encoding="utf-8"?>
<worksheet xmlns="http://schemas.openxmlformats.org/spreadsheetml/2006/main" xmlns:r="http://schemas.openxmlformats.org/officeDocument/2006/relationships">
  <dimension ref="A1:P11"/>
  <sheetViews>
    <sheetView zoomScalePageLayoutView="0" workbookViewId="0" topLeftCell="B2">
      <selection activeCell="B11" sqref="B11"/>
    </sheetView>
  </sheetViews>
  <sheetFormatPr defaultColWidth="9.421875" defaultRowHeight="15"/>
  <cols>
    <col min="1" max="1" width="39.57421875" style="60" hidden="1" customWidth="1"/>
    <col min="2" max="2" width="30.57421875" style="60" customWidth="1"/>
    <col min="3" max="3" width="12.140625" style="60" bestFit="1" customWidth="1"/>
    <col min="4" max="4" width="44.57421875" style="60" customWidth="1"/>
    <col min="5" max="5" width="55.8515625" style="60" customWidth="1"/>
    <col min="6" max="7" width="15.57421875" style="60" customWidth="1"/>
    <col min="8" max="14" width="9.421875" style="60" customWidth="1"/>
    <col min="15" max="16384" width="9.421875" style="60" customWidth="1"/>
  </cols>
  <sheetData>
    <row r="1" spans="2:13" ht="52.5" hidden="1">
      <c r="B1" s="1" t="s">
        <v>0</v>
      </c>
      <c r="C1" s="4" t="s">
        <v>409</v>
      </c>
      <c r="D1" s="1" t="s">
        <v>2</v>
      </c>
      <c r="E1" s="4" t="s">
        <v>410</v>
      </c>
      <c r="F1" s="1" t="s">
        <v>4</v>
      </c>
      <c r="G1" s="58" t="s">
        <v>5</v>
      </c>
      <c r="H1" s="1" t="s">
        <v>6</v>
      </c>
      <c r="I1" s="4" t="s">
        <v>411</v>
      </c>
      <c r="J1" s="1" t="s">
        <v>8</v>
      </c>
      <c r="K1" s="4" t="s">
        <v>412</v>
      </c>
      <c r="L1" s="1" t="s">
        <v>10</v>
      </c>
      <c r="M1" s="56" t="s">
        <v>413</v>
      </c>
    </row>
    <row r="2" spans="2:13" ht="10.5">
      <c r="B2" s="123" t="s">
        <v>421</v>
      </c>
      <c r="C2" s="123"/>
      <c r="D2" s="123"/>
      <c r="E2" s="123"/>
      <c r="F2" s="19"/>
      <c r="G2" s="19"/>
      <c r="H2" s="19"/>
      <c r="I2" s="19"/>
      <c r="J2" s="19"/>
      <c r="K2" s="19"/>
      <c r="L2" s="19"/>
      <c r="M2" s="19"/>
    </row>
    <row r="3" ht="9.75">
      <c r="B3" s="60">
        <v>2018</v>
      </c>
    </row>
    <row r="4" spans="1:5" ht="9.75">
      <c r="A4" s="7" t="s">
        <v>35</v>
      </c>
      <c r="B4" s="7" t="s">
        <v>415</v>
      </c>
      <c r="C4" s="7" t="s">
        <v>380</v>
      </c>
      <c r="D4" s="7" t="s">
        <v>416</v>
      </c>
      <c r="E4" s="7" t="s">
        <v>417</v>
      </c>
    </row>
    <row r="5" spans="1:16" s="55" customFormat="1" ht="33.75">
      <c r="A5" s="60"/>
      <c r="B5" s="59" t="s">
        <v>103</v>
      </c>
      <c r="C5" s="69" t="s">
        <v>83</v>
      </c>
      <c r="D5" s="59" t="s">
        <v>134</v>
      </c>
      <c r="E5" s="59" t="s">
        <v>162</v>
      </c>
      <c r="F5" s="60"/>
      <c r="G5" s="60"/>
      <c r="H5" s="60"/>
      <c r="I5" s="60"/>
      <c r="J5" s="60"/>
      <c r="K5" s="60"/>
      <c r="L5" s="60"/>
      <c r="M5" s="60"/>
      <c r="N5" s="60"/>
      <c r="O5" s="60"/>
      <c r="P5" s="60"/>
    </row>
    <row r="6" spans="2:5" ht="33.75">
      <c r="B6" s="59" t="s">
        <v>153</v>
      </c>
      <c r="C6" s="69" t="s">
        <v>83</v>
      </c>
      <c r="D6" s="59" t="s">
        <v>137</v>
      </c>
      <c r="E6" s="59" t="s">
        <v>165</v>
      </c>
    </row>
    <row r="7" spans="2:5" ht="33.75">
      <c r="B7" s="59" t="s">
        <v>153</v>
      </c>
      <c r="C7" s="69" t="s">
        <v>83</v>
      </c>
      <c r="D7" s="59" t="s">
        <v>136</v>
      </c>
      <c r="E7" s="59" t="s">
        <v>164</v>
      </c>
    </row>
    <row r="8" spans="2:5" ht="33.75">
      <c r="B8" s="59" t="s">
        <v>153</v>
      </c>
      <c r="C8" s="69" t="s">
        <v>83</v>
      </c>
      <c r="D8" s="59" t="s">
        <v>135</v>
      </c>
      <c r="E8" s="59" t="s">
        <v>163</v>
      </c>
    </row>
    <row r="9" ht="11.25"/>
    <row r="10" ht="11.25"/>
    <row r="11" ht="11.25">
      <c r="B11" s="6" t="s">
        <v>545</v>
      </c>
    </row>
    <row r="12" ht="11.25"/>
    <row r="13" ht="11.25"/>
    <row r="14" ht="11.25"/>
    <row r="15" ht="11.25"/>
    <row r="16" ht="11.25"/>
    <row r="17" ht="11.25"/>
    <row r="18" ht="11.25"/>
    <row r="19" ht="11.25"/>
    <row r="20" ht="11.25"/>
    <row r="22" ht="11.25"/>
    <row r="23" ht="11.25"/>
    <row r="24" ht="11.25"/>
    <row r="25" ht="11.25"/>
    <row r="26" ht="11.25"/>
    <row r="27" ht="11.25"/>
    <row r="28" ht="11.25"/>
    <row r="29" ht="11.25"/>
    <row r="30" ht="11.25"/>
    <row r="31" ht="11.25"/>
    <row r="32" ht="11.25"/>
    <row r="33" ht="11.25"/>
    <row r="34" ht="11.25"/>
    <row r="35" ht="11.25"/>
    <row r="36" ht="11.25"/>
    <row r="37" ht="11.25"/>
    <row r="38" ht="11.25"/>
    <row r="39" ht="11.25"/>
  </sheetData>
  <sheetProtection/>
  <mergeCells count="1">
    <mergeCell ref="B2:E2"/>
  </mergeCells>
  <printOptions/>
  <pageMargins left="0.7" right="0.7" top="0.75" bottom="0.75" header="0.3" footer="0.3"/>
  <pageSetup orientation="portrait" paperSize="9"/>
  <drawing r:id="rId1"/>
</worksheet>
</file>

<file path=xl/worksheets/sheet12.xml><?xml version="1.0" encoding="utf-8"?>
<worksheet xmlns="http://schemas.openxmlformats.org/spreadsheetml/2006/main" xmlns:r="http://schemas.openxmlformats.org/officeDocument/2006/relationships">
  <sheetPr>
    <pageSetUpPr fitToPage="1"/>
  </sheetPr>
  <dimension ref="A1:M15"/>
  <sheetViews>
    <sheetView zoomScalePageLayoutView="0" workbookViewId="0" topLeftCell="B2">
      <selection activeCell="B10" sqref="B10"/>
    </sheetView>
  </sheetViews>
  <sheetFormatPr defaultColWidth="9.421875" defaultRowHeight="15"/>
  <cols>
    <col min="1" max="1" width="39.57421875" style="55" hidden="1" customWidth="1"/>
    <col min="2" max="2" width="30.57421875" style="55" customWidth="1"/>
    <col min="3" max="3" width="12.140625" style="55" bestFit="1" customWidth="1"/>
    <col min="4" max="4" width="42.140625" style="55" customWidth="1"/>
    <col min="5" max="5" width="70.8515625" style="55" customWidth="1"/>
    <col min="6" max="7" width="15.57421875" style="55" customWidth="1"/>
    <col min="8" max="14" width="9.421875" style="55" customWidth="1"/>
    <col min="15" max="16384" width="9.421875" style="55" customWidth="1"/>
  </cols>
  <sheetData>
    <row r="1" spans="2:13" ht="51" customHeight="1" hidden="1">
      <c r="B1" s="1" t="s">
        <v>0</v>
      </c>
      <c r="C1" s="4" t="s">
        <v>409</v>
      </c>
      <c r="D1" s="1" t="s">
        <v>2</v>
      </c>
      <c r="E1" s="4" t="s">
        <v>410</v>
      </c>
      <c r="F1" s="1" t="s">
        <v>4</v>
      </c>
      <c r="G1" s="58" t="s">
        <v>5</v>
      </c>
      <c r="H1" s="1" t="s">
        <v>6</v>
      </c>
      <c r="I1" s="4" t="s">
        <v>411</v>
      </c>
      <c r="J1" s="1" t="s">
        <v>8</v>
      </c>
      <c r="K1" s="4" t="s">
        <v>412</v>
      </c>
      <c r="L1" s="1" t="s">
        <v>10</v>
      </c>
      <c r="M1" s="56" t="s">
        <v>413</v>
      </c>
    </row>
    <row r="2" spans="2:13" ht="10.5">
      <c r="B2" s="121" t="s">
        <v>421</v>
      </c>
      <c r="C2" s="121"/>
      <c r="D2" s="121"/>
      <c r="E2" s="121"/>
      <c r="F2" s="63"/>
      <c r="G2" s="62"/>
      <c r="H2" s="63"/>
      <c r="I2" s="63"/>
      <c r="J2" s="63"/>
      <c r="K2" s="63"/>
      <c r="L2" s="63"/>
      <c r="M2" s="62"/>
    </row>
    <row r="3" ht="9.75">
      <c r="B3" s="55">
        <v>2019</v>
      </c>
    </row>
    <row r="4" spans="1:5" ht="9.75">
      <c r="A4" s="7" t="s">
        <v>35</v>
      </c>
      <c r="B4" s="7" t="s">
        <v>415</v>
      </c>
      <c r="C4" s="7" t="s">
        <v>380</v>
      </c>
      <c r="D4" s="7" t="s">
        <v>416</v>
      </c>
      <c r="E4" s="7" t="s">
        <v>417</v>
      </c>
    </row>
    <row r="5" spans="2:5" ht="33.75">
      <c r="B5" s="59" t="s">
        <v>103</v>
      </c>
      <c r="C5" s="69" t="s">
        <v>83</v>
      </c>
      <c r="D5" s="59" t="s">
        <v>134</v>
      </c>
      <c r="E5" s="59" t="s">
        <v>191</v>
      </c>
    </row>
    <row r="6" spans="2:5" ht="78.75">
      <c r="B6" s="59" t="s">
        <v>106</v>
      </c>
      <c r="C6" s="69" t="s">
        <v>83</v>
      </c>
      <c r="D6" s="59" t="s">
        <v>179</v>
      </c>
      <c r="E6" s="59" t="s">
        <v>252</v>
      </c>
    </row>
    <row r="7" ht="11.25"/>
    <row r="8" ht="11.25"/>
    <row r="9" ht="11.25"/>
    <row r="10" ht="11.25">
      <c r="B10" s="6" t="s">
        <v>545</v>
      </c>
    </row>
    <row r="11" ht="11.25"/>
    <row r="12" ht="11.25"/>
    <row r="13" ht="11.25"/>
    <row r="14" ht="11.25"/>
    <row r="15" ht="11.25">
      <c r="D15" s="8"/>
    </row>
    <row r="16" ht="11.25"/>
    <row r="17" ht="11.25"/>
    <row r="18" ht="11.25"/>
    <row r="19" ht="11.25"/>
    <row r="20" ht="11.25"/>
    <row r="22" ht="11.25"/>
    <row r="23" ht="11.25"/>
    <row r="24" ht="11.25"/>
    <row r="25" ht="11.25"/>
    <row r="26" ht="11.25"/>
    <row r="27" ht="11.25"/>
    <row r="28" ht="11.25"/>
    <row r="29" ht="11.25"/>
    <row r="30" ht="11.25"/>
    <row r="31" ht="11.25"/>
    <row r="32" ht="11.25"/>
    <row r="33" ht="11.25"/>
    <row r="34" ht="11.25"/>
    <row r="35" ht="11.25"/>
    <row r="36" ht="11.25"/>
    <row r="37" ht="11.25"/>
    <row r="38" ht="11.25"/>
    <row r="39" ht="11.25"/>
  </sheetData>
  <sheetProtection/>
  <mergeCells count="1">
    <mergeCell ref="B2:E2"/>
  </mergeCells>
  <printOptions/>
  <pageMargins left="0.7" right="0.7" top="0.75" bottom="0.75" header="0.3" footer="0.3"/>
  <pageSetup fitToHeight="0" fitToWidth="1" horizontalDpi="600" verticalDpi="600" orientation="landscape" paperSize="9" scale="70" r:id="rId2"/>
  <drawing r:id="rId1"/>
</worksheet>
</file>

<file path=xl/worksheets/sheet13.xml><?xml version="1.0" encoding="utf-8"?>
<worksheet xmlns="http://schemas.openxmlformats.org/spreadsheetml/2006/main" xmlns:r="http://schemas.openxmlformats.org/officeDocument/2006/relationships">
  <dimension ref="A1:P10"/>
  <sheetViews>
    <sheetView zoomScalePageLayoutView="0" workbookViewId="0" topLeftCell="B1">
      <selection activeCell="B10" sqref="B10"/>
    </sheetView>
  </sheetViews>
  <sheetFormatPr defaultColWidth="9.421875" defaultRowHeight="15"/>
  <cols>
    <col min="1" max="1" width="39.57421875" style="6" hidden="1" customWidth="1"/>
    <col min="2" max="2" width="30.57421875" style="6" customWidth="1"/>
    <col min="3" max="3" width="28.421875" style="6" customWidth="1"/>
    <col min="4" max="4" width="26.421875" style="6" customWidth="1"/>
    <col min="5" max="5" width="50.57421875" style="6" customWidth="1"/>
    <col min="6" max="7" width="15.57421875" style="6" customWidth="1"/>
    <col min="8" max="14" width="9.421875" style="6" customWidth="1"/>
    <col min="15" max="16384" width="9.421875" style="6" customWidth="1"/>
  </cols>
  <sheetData>
    <row r="1" spans="2:13" ht="10.5">
      <c r="B1" s="123" t="s">
        <v>421</v>
      </c>
      <c r="C1" s="123"/>
      <c r="D1" s="123"/>
      <c r="E1" s="123"/>
      <c r="F1" s="20"/>
      <c r="G1" s="20"/>
      <c r="H1" s="20"/>
      <c r="I1" s="20"/>
      <c r="J1" s="20"/>
      <c r="K1" s="20"/>
      <c r="L1" s="19"/>
      <c r="M1" s="19"/>
    </row>
    <row r="2" spans="2:13" ht="9.75">
      <c r="B2" s="60">
        <v>2020</v>
      </c>
      <c r="L2" s="60"/>
      <c r="M2" s="60"/>
    </row>
    <row r="3" spans="1:5" ht="9.75" hidden="1">
      <c r="A3" s="5" t="s">
        <v>23</v>
      </c>
      <c r="B3" s="5" t="s">
        <v>33</v>
      </c>
      <c r="C3" s="5" t="s">
        <v>378</v>
      </c>
      <c r="D3" s="5" t="s">
        <v>25</v>
      </c>
      <c r="E3" s="5" t="s">
        <v>414</v>
      </c>
    </row>
    <row r="4" spans="1:5" ht="9.75">
      <c r="A4" s="7" t="s">
        <v>35</v>
      </c>
      <c r="B4" s="7" t="s">
        <v>415</v>
      </c>
      <c r="C4" s="7" t="s">
        <v>380</v>
      </c>
      <c r="D4" s="7" t="s">
        <v>416</v>
      </c>
      <c r="E4" s="7" t="s">
        <v>417</v>
      </c>
    </row>
    <row r="5" spans="1:16" s="54" customFormat="1" ht="11.25">
      <c r="A5" s="6"/>
      <c r="B5" s="6" t="s">
        <v>546</v>
      </c>
      <c r="C5" s="6" t="s">
        <v>546</v>
      </c>
      <c r="D5" s="6" t="s">
        <v>546</v>
      </c>
      <c r="E5" s="6" t="s">
        <v>546</v>
      </c>
      <c r="F5" s="6"/>
      <c r="G5" s="6"/>
      <c r="H5" s="6"/>
      <c r="I5" s="6"/>
      <c r="J5" s="6"/>
      <c r="K5" s="6"/>
      <c r="L5" s="6"/>
      <c r="M5" s="6"/>
      <c r="N5" s="6"/>
      <c r="O5" s="6"/>
      <c r="P5" s="6"/>
    </row>
    <row r="6" ht="11.25"/>
    <row r="7" ht="11.25"/>
    <row r="8" ht="11.25"/>
    <row r="9" ht="11.25"/>
    <row r="10" ht="11.25">
      <c r="B10" s="6" t="s">
        <v>545</v>
      </c>
    </row>
    <row r="11" ht="11.25"/>
    <row r="12" ht="11.25"/>
    <row r="13" ht="11.25"/>
    <row r="14" ht="11.25"/>
    <row r="15" ht="11.25"/>
    <row r="16" ht="11.25"/>
    <row r="17" ht="11.25"/>
    <row r="18" ht="11.25"/>
    <row r="19" ht="11.25"/>
    <row r="20" ht="11.25"/>
    <row r="22" ht="11.25"/>
    <row r="23" ht="11.25"/>
    <row r="24" ht="11.25"/>
    <row r="25" ht="11.25"/>
    <row r="26" ht="11.25"/>
    <row r="27" ht="11.25"/>
    <row r="28" ht="11.25"/>
    <row r="29" ht="11.25"/>
    <row r="30" ht="11.25"/>
    <row r="31" ht="11.25"/>
    <row r="32" ht="11.25"/>
    <row r="33" ht="11.25"/>
    <row r="34" ht="11.25"/>
    <row r="35" ht="11.25"/>
    <row r="36" ht="11.25"/>
    <row r="37" ht="11.25"/>
    <row r="38" ht="11.25"/>
    <row r="39" ht="11.25"/>
  </sheetData>
  <sheetProtection/>
  <mergeCells count="1">
    <mergeCell ref="B1:E1"/>
  </mergeCells>
  <printOptions/>
  <pageMargins left="0.7" right="0.7" top="0.75" bottom="0.75" header="0.3" footer="0.3"/>
  <pageSetup orientation="portrait" paperSize="9"/>
  <drawing r:id="rId1"/>
</worksheet>
</file>

<file path=xl/worksheets/sheet14.xml><?xml version="1.0" encoding="utf-8"?>
<worksheet xmlns="http://schemas.openxmlformats.org/spreadsheetml/2006/main" xmlns:r="http://schemas.openxmlformats.org/officeDocument/2006/relationships">
  <dimension ref="A1:M8"/>
  <sheetViews>
    <sheetView tabSelected="1" zoomScalePageLayoutView="0" workbookViewId="0" topLeftCell="B1">
      <selection activeCell="B8" sqref="B8"/>
    </sheetView>
  </sheetViews>
  <sheetFormatPr defaultColWidth="9.421875" defaultRowHeight="15"/>
  <cols>
    <col min="1" max="1" width="39.57421875" style="55" hidden="1" customWidth="1"/>
    <col min="2" max="2" width="30.57421875" style="55" customWidth="1"/>
    <col min="3" max="3" width="28.421875" style="55" customWidth="1"/>
    <col min="4" max="4" width="26.421875" style="55" customWidth="1"/>
    <col min="5" max="5" width="65.57421875" style="55" customWidth="1"/>
    <col min="6" max="7" width="15.57421875" style="55" customWidth="1"/>
    <col min="8" max="14" width="9.421875" style="55" customWidth="1"/>
    <col min="15" max="16384" width="9.421875" style="55" customWidth="1"/>
  </cols>
  <sheetData>
    <row r="1" spans="2:13" ht="20.25" customHeight="1">
      <c r="B1" s="121" t="s">
        <v>421</v>
      </c>
      <c r="C1" s="121"/>
      <c r="D1" s="121"/>
      <c r="E1" s="121"/>
      <c r="F1" s="57"/>
      <c r="G1" s="57"/>
      <c r="H1" s="57"/>
      <c r="I1" s="57"/>
      <c r="J1" s="57"/>
      <c r="K1" s="57"/>
      <c r="L1" s="57"/>
      <c r="M1" s="57"/>
    </row>
    <row r="2" ht="9.75">
      <c r="B2" s="55">
        <v>2021</v>
      </c>
    </row>
    <row r="3" spans="1:5" ht="9.75">
      <c r="A3" s="7" t="s">
        <v>35</v>
      </c>
      <c r="B3" s="7" t="s">
        <v>415</v>
      </c>
      <c r="C3" s="7" t="s">
        <v>380</v>
      </c>
      <c r="D3" s="7" t="s">
        <v>416</v>
      </c>
      <c r="E3" s="7" t="s">
        <v>417</v>
      </c>
    </row>
    <row r="4" spans="2:5" ht="90">
      <c r="B4" s="59" t="s">
        <v>404</v>
      </c>
      <c r="C4" s="68" t="s">
        <v>80</v>
      </c>
      <c r="D4" s="59" t="s">
        <v>208</v>
      </c>
      <c r="E4" s="59" t="s">
        <v>422</v>
      </c>
    </row>
    <row r="5" ht="11.25"/>
    <row r="6" ht="11.25"/>
    <row r="7" ht="11.25"/>
    <row r="8" ht="11.25">
      <c r="B8" s="6" t="s">
        <v>545</v>
      </c>
    </row>
    <row r="9" ht="11.25"/>
    <row r="10" ht="11.25"/>
    <row r="11" ht="11.25"/>
    <row r="12" ht="11.25"/>
    <row r="13" ht="11.25"/>
    <row r="14" ht="11.25"/>
    <row r="15" ht="11.25"/>
    <row r="16" ht="11.25"/>
    <row r="17" ht="11.25"/>
    <row r="18" ht="11.25"/>
    <row r="19" ht="11.25"/>
    <row r="21" ht="11.25"/>
    <row r="22" ht="11.25"/>
    <row r="23" ht="11.25"/>
    <row r="24" ht="11.25"/>
    <row r="25" ht="11.25"/>
    <row r="26" ht="11.25"/>
    <row r="27" ht="11.25"/>
    <row r="28" ht="11.25"/>
    <row r="29" ht="11.25"/>
    <row r="30" ht="11.25"/>
    <row r="31" ht="11.25"/>
    <row r="32" ht="11.25"/>
    <row r="33" ht="11.25"/>
    <row r="34" ht="11.25"/>
    <row r="35" ht="11.25"/>
    <row r="36" ht="11.25"/>
    <row r="37" ht="11.25"/>
    <row r="38" ht="11.25"/>
  </sheetData>
  <sheetProtection/>
  <mergeCells count="1">
    <mergeCell ref="B1:E1"/>
  </mergeCells>
  <printOptions/>
  <pageMargins left="0.7" right="0.7" top="0.75" bottom="0.75" header="0.3" footer="0.3"/>
  <pageSetup orientation="portrait" paperSize="9"/>
  <drawing r:id="rId1"/>
</worksheet>
</file>

<file path=xl/worksheets/sheet15.xml><?xml version="1.0" encoding="utf-8"?>
<worksheet xmlns="http://schemas.openxmlformats.org/spreadsheetml/2006/main" xmlns:r="http://schemas.openxmlformats.org/officeDocument/2006/relationships">
  <dimension ref="A1:L31"/>
  <sheetViews>
    <sheetView zoomScalePageLayoutView="0" workbookViewId="0" topLeftCell="C1">
      <selection activeCell="C31" sqref="C31"/>
    </sheetView>
  </sheetViews>
  <sheetFormatPr defaultColWidth="9.421875" defaultRowHeight="15"/>
  <cols>
    <col min="1" max="2" width="37.421875" style="6" hidden="1" customWidth="1"/>
    <col min="3" max="3" width="40.57421875" style="6" customWidth="1"/>
    <col min="4" max="4" width="13.421875" style="6" bestFit="1" customWidth="1"/>
    <col min="5" max="5" width="9.140625" style="6" bestFit="1" customWidth="1"/>
    <col min="6" max="6" width="13.421875" style="6" bestFit="1" customWidth="1"/>
    <col min="7" max="7" width="10.421875" style="6" customWidth="1"/>
    <col min="8" max="11" width="9.421875" style="6" customWidth="1"/>
    <col min="12" max="12" width="8.8515625" style="6" customWidth="1"/>
    <col min="13" max="13" width="14.421875" style="6" customWidth="1"/>
    <col min="14" max="14" width="9.421875" style="6" customWidth="1"/>
    <col min="15" max="16384" width="9.421875" style="6" customWidth="1"/>
  </cols>
  <sheetData>
    <row r="1" spans="3:10" ht="10.5">
      <c r="C1" s="19" t="s">
        <v>470</v>
      </c>
      <c r="D1" s="19"/>
      <c r="E1" s="19"/>
      <c r="F1" s="19"/>
      <c r="G1" s="19"/>
      <c r="H1" s="19"/>
      <c r="I1" s="19"/>
      <c r="J1" s="20"/>
    </row>
    <row r="2" spans="3:10" ht="10.5">
      <c r="C2" s="19"/>
      <c r="D2" s="19"/>
      <c r="E2" s="19"/>
      <c r="F2" s="19"/>
      <c r="G2" s="19"/>
      <c r="H2" s="19"/>
      <c r="I2" s="19"/>
      <c r="J2" s="20"/>
    </row>
    <row r="3" spans="3:10" ht="10.5">
      <c r="C3" s="19"/>
      <c r="D3" s="116" t="s">
        <v>21</v>
      </c>
      <c r="E3" s="124"/>
      <c r="F3" s="124"/>
      <c r="G3" s="117"/>
      <c r="H3" s="19"/>
      <c r="I3" s="19"/>
      <c r="J3" s="20"/>
    </row>
    <row r="4" spans="3:11" ht="10.5">
      <c r="C4" s="20"/>
      <c r="D4" s="116" t="s">
        <v>423</v>
      </c>
      <c r="E4" s="117"/>
      <c r="F4" s="116" t="s">
        <v>22</v>
      </c>
      <c r="G4" s="117"/>
      <c r="H4" s="20"/>
      <c r="I4" s="20"/>
      <c r="J4" s="20"/>
      <c r="K4" s="20"/>
    </row>
    <row r="5" spans="1:12" s="8" customFormat="1" ht="19.5">
      <c r="A5" s="7" t="s">
        <v>35</v>
      </c>
      <c r="B5" s="7" t="s">
        <v>36</v>
      </c>
      <c r="C5" s="7" t="s">
        <v>424</v>
      </c>
      <c r="D5" s="7" t="s">
        <v>38</v>
      </c>
      <c r="E5" s="7" t="s">
        <v>39</v>
      </c>
      <c r="F5" s="7" t="s">
        <v>38</v>
      </c>
      <c r="G5" s="7" t="s">
        <v>39</v>
      </c>
      <c r="H5" s="7" t="s">
        <v>40</v>
      </c>
      <c r="I5" s="7" t="s">
        <v>41</v>
      </c>
      <c r="J5" s="7" t="s">
        <v>42</v>
      </c>
      <c r="K5" s="7" t="s">
        <v>43</v>
      </c>
      <c r="L5" s="7" t="s">
        <v>44</v>
      </c>
    </row>
    <row r="6" spans="1:12" ht="11.25">
      <c r="A6" s="9" t="s">
        <v>47</v>
      </c>
      <c r="B6" s="9" t="s">
        <v>47</v>
      </c>
      <c r="C6" s="10">
        <v>2016</v>
      </c>
      <c r="D6" s="21"/>
      <c r="E6" s="21"/>
      <c r="F6" s="21"/>
      <c r="G6" s="21"/>
      <c r="H6" s="21"/>
      <c r="I6" s="21"/>
      <c r="J6" s="21"/>
      <c r="K6" s="21"/>
      <c r="L6" s="21"/>
    </row>
    <row r="7" spans="1:12" s="48" customFormat="1" ht="11.25">
      <c r="A7" s="16" t="s">
        <v>425</v>
      </c>
      <c r="B7" s="16" t="s">
        <v>269</v>
      </c>
      <c r="C7" s="16" t="s">
        <v>426</v>
      </c>
      <c r="D7" s="70">
        <f>D8+D16+D24</f>
        <v>3925688</v>
      </c>
      <c r="E7" s="71">
        <f>D7/0.9043</f>
        <v>4341134.579232556</v>
      </c>
      <c r="F7" s="70">
        <f>F8+F16+F24</f>
        <v>433203</v>
      </c>
      <c r="G7" s="71">
        <f>F7/0.9043</f>
        <v>479047.88233993144</v>
      </c>
      <c r="H7" s="72"/>
      <c r="I7" s="72"/>
      <c r="J7" s="72"/>
      <c r="K7" s="72"/>
      <c r="L7" s="72"/>
    </row>
    <row r="8" spans="1:12" s="48" customFormat="1" ht="11.25">
      <c r="A8" s="16" t="s">
        <v>427</v>
      </c>
      <c r="B8" s="16" t="s">
        <v>269</v>
      </c>
      <c r="C8" s="16" t="s">
        <v>428</v>
      </c>
      <c r="D8" s="73"/>
      <c r="E8" s="73"/>
      <c r="F8" s="73">
        <f>SUM(F9:F15)</f>
        <v>360988</v>
      </c>
      <c r="G8" s="73"/>
      <c r="H8" s="72" t="s">
        <v>84</v>
      </c>
      <c r="I8" s="72" t="s">
        <v>82</v>
      </c>
      <c r="J8" s="72" t="s">
        <v>429</v>
      </c>
      <c r="K8" s="72" t="s">
        <v>391</v>
      </c>
      <c r="L8" s="72" t="s">
        <v>391</v>
      </c>
    </row>
    <row r="9" spans="1:12" s="48" customFormat="1" ht="11.25">
      <c r="A9" s="16" t="s">
        <v>430</v>
      </c>
      <c r="B9" s="16" t="s">
        <v>431</v>
      </c>
      <c r="C9" s="16" t="s">
        <v>432</v>
      </c>
      <c r="D9" s="74"/>
      <c r="E9" s="74"/>
      <c r="F9" s="74"/>
      <c r="G9" s="74"/>
      <c r="H9" s="75"/>
      <c r="I9" s="75"/>
      <c r="J9" s="75"/>
      <c r="K9" s="75"/>
      <c r="L9" s="75"/>
    </row>
    <row r="10" spans="1:12" s="48" customFormat="1" ht="11.25">
      <c r="A10" s="16" t="s">
        <v>433</v>
      </c>
      <c r="B10" s="16" t="s">
        <v>431</v>
      </c>
      <c r="C10" s="16" t="s">
        <v>434</v>
      </c>
      <c r="D10" s="74"/>
      <c r="E10" s="74"/>
      <c r="F10" s="74"/>
      <c r="G10" s="74"/>
      <c r="H10" s="75"/>
      <c r="I10" s="75"/>
      <c r="J10" s="75"/>
      <c r="K10" s="75"/>
      <c r="L10" s="75"/>
    </row>
    <row r="11" spans="1:12" s="48" customFormat="1" ht="11.25">
      <c r="A11" s="16" t="s">
        <v>435</v>
      </c>
      <c r="B11" s="16" t="s">
        <v>431</v>
      </c>
      <c r="C11" s="16" t="s">
        <v>436</v>
      </c>
      <c r="D11" s="74"/>
      <c r="E11" s="74"/>
      <c r="F11" s="74"/>
      <c r="G11" s="74"/>
      <c r="H11" s="75"/>
      <c r="I11" s="75"/>
      <c r="J11" s="75"/>
      <c r="K11" s="75"/>
      <c r="L11" s="75"/>
    </row>
    <row r="12" spans="1:12" s="48" customFormat="1" ht="11.25">
      <c r="A12" s="16" t="s">
        <v>437</v>
      </c>
      <c r="B12" s="16" t="s">
        <v>431</v>
      </c>
      <c r="C12" s="16" t="s">
        <v>438</v>
      </c>
      <c r="D12" s="74"/>
      <c r="E12" s="74"/>
      <c r="F12" s="74"/>
      <c r="G12" s="74"/>
      <c r="H12" s="75"/>
      <c r="I12" s="75"/>
      <c r="J12" s="75"/>
      <c r="K12" s="75"/>
      <c r="L12" s="75"/>
    </row>
    <row r="13" spans="1:12" s="48" customFormat="1" ht="11.25">
      <c r="A13" s="16" t="s">
        <v>439</v>
      </c>
      <c r="B13" s="16" t="s">
        <v>431</v>
      </c>
      <c r="C13" s="16" t="s">
        <v>440</v>
      </c>
      <c r="D13" s="74"/>
      <c r="E13" s="74"/>
      <c r="F13" s="74"/>
      <c r="G13" s="74"/>
      <c r="H13" s="75"/>
      <c r="I13" s="75"/>
      <c r="J13" s="75"/>
      <c r="K13" s="75"/>
      <c r="L13" s="75"/>
    </row>
    <row r="14" spans="1:12" s="48" customFormat="1" ht="22.5">
      <c r="A14" s="16" t="s">
        <v>441</v>
      </c>
      <c r="B14" s="16" t="s">
        <v>431</v>
      </c>
      <c r="C14" s="16" t="s">
        <v>442</v>
      </c>
      <c r="D14" s="74"/>
      <c r="E14" s="74"/>
      <c r="F14" s="74"/>
      <c r="G14" s="74"/>
      <c r="H14" s="75"/>
      <c r="I14" s="75"/>
      <c r="J14" s="75"/>
      <c r="K14" s="75"/>
      <c r="L14" s="75"/>
    </row>
    <row r="15" spans="1:12" s="48" customFormat="1" ht="11.25">
      <c r="A15" s="16" t="s">
        <v>443</v>
      </c>
      <c r="B15" s="16" t="s">
        <v>269</v>
      </c>
      <c r="C15" s="16" t="s">
        <v>444</v>
      </c>
      <c r="D15" s="73"/>
      <c r="E15" s="73"/>
      <c r="F15" s="73">
        <f>66400+294588</f>
        <v>360988</v>
      </c>
      <c r="G15" s="71">
        <f>F15/0.8871</f>
        <v>406930.4475256454</v>
      </c>
      <c r="H15" s="72" t="s">
        <v>84</v>
      </c>
      <c r="I15" s="72" t="s">
        <v>82</v>
      </c>
      <c r="J15" s="72" t="s">
        <v>429</v>
      </c>
      <c r="K15" s="72" t="s">
        <v>391</v>
      </c>
      <c r="L15" s="72" t="s">
        <v>391</v>
      </c>
    </row>
    <row r="16" spans="1:12" s="48" customFormat="1" ht="22.5">
      <c r="A16" s="16" t="s">
        <v>445</v>
      </c>
      <c r="B16" s="16" t="s">
        <v>269</v>
      </c>
      <c r="C16" s="16" t="s">
        <v>446</v>
      </c>
      <c r="D16" s="73">
        <f>SUM(D17:D23)</f>
        <v>3812381</v>
      </c>
      <c r="E16" s="71">
        <f>D16/0.8871</f>
        <v>4297577.499718183</v>
      </c>
      <c r="F16" s="73">
        <f>SUM(F17:F23)</f>
        <v>0</v>
      </c>
      <c r="G16" s="71">
        <f>F16/0.8871</f>
        <v>0</v>
      </c>
      <c r="H16" s="72" t="s">
        <v>84</v>
      </c>
      <c r="I16" s="72" t="s">
        <v>82</v>
      </c>
      <c r="J16" s="72" t="s">
        <v>429</v>
      </c>
      <c r="K16" s="72" t="s">
        <v>391</v>
      </c>
      <c r="L16" s="72" t="s">
        <v>391</v>
      </c>
    </row>
    <row r="17" spans="1:12" s="48" customFormat="1" ht="11.25">
      <c r="A17" s="16" t="s">
        <v>447</v>
      </c>
      <c r="B17" s="16" t="s">
        <v>431</v>
      </c>
      <c r="C17" s="16" t="s">
        <v>448</v>
      </c>
      <c r="D17" s="74">
        <v>1730000</v>
      </c>
      <c r="E17" s="76">
        <f>D17/0.8871</f>
        <v>1950174.7266373576</v>
      </c>
      <c r="F17" s="74"/>
      <c r="G17" s="74"/>
      <c r="H17" s="75" t="s">
        <v>84</v>
      </c>
      <c r="I17" s="75" t="s">
        <v>82</v>
      </c>
      <c r="J17" s="75" t="s">
        <v>429</v>
      </c>
      <c r="K17" s="75" t="s">
        <v>391</v>
      </c>
      <c r="L17" s="75" t="s">
        <v>391</v>
      </c>
    </row>
    <row r="18" spans="1:12" s="48" customFormat="1" ht="11.25">
      <c r="A18" s="16" t="s">
        <v>449</v>
      </c>
      <c r="B18" s="16" t="s">
        <v>431</v>
      </c>
      <c r="C18" s="16" t="s">
        <v>450</v>
      </c>
      <c r="D18" s="74"/>
      <c r="E18" s="74"/>
      <c r="F18" s="74"/>
      <c r="G18" s="74"/>
      <c r="H18" s="75"/>
      <c r="I18" s="75"/>
      <c r="J18" s="75"/>
      <c r="K18" s="75"/>
      <c r="L18" s="75"/>
    </row>
    <row r="19" spans="1:12" s="48" customFormat="1" ht="11.25">
      <c r="A19" s="16" t="s">
        <v>451</v>
      </c>
      <c r="B19" s="16" t="s">
        <v>431</v>
      </c>
      <c r="C19" s="16" t="s">
        <v>452</v>
      </c>
      <c r="D19" s="74">
        <v>1050471</v>
      </c>
      <c r="E19" s="76">
        <f>D19/0.8871</f>
        <v>1184163.0030436253</v>
      </c>
      <c r="F19" s="74"/>
      <c r="G19" s="74"/>
      <c r="H19" s="75" t="s">
        <v>84</v>
      </c>
      <c r="I19" s="75" t="s">
        <v>82</v>
      </c>
      <c r="J19" s="75" t="s">
        <v>429</v>
      </c>
      <c r="K19" s="75" t="s">
        <v>391</v>
      </c>
      <c r="L19" s="75" t="s">
        <v>391</v>
      </c>
    </row>
    <row r="20" spans="1:12" s="48" customFormat="1" ht="11.25">
      <c r="A20" s="16" t="s">
        <v>453</v>
      </c>
      <c r="B20" s="16" t="s">
        <v>431</v>
      </c>
      <c r="C20" s="16" t="s">
        <v>454</v>
      </c>
      <c r="D20" s="74">
        <v>188094</v>
      </c>
      <c r="E20" s="76">
        <f>D20/0.8871</f>
        <v>212032.4653364897</v>
      </c>
      <c r="F20" s="74"/>
      <c r="G20" s="74"/>
      <c r="H20" s="75" t="s">
        <v>84</v>
      </c>
      <c r="I20" s="75" t="s">
        <v>82</v>
      </c>
      <c r="J20" s="75" t="s">
        <v>429</v>
      </c>
      <c r="K20" s="75" t="s">
        <v>391</v>
      </c>
      <c r="L20" s="75" t="s">
        <v>391</v>
      </c>
    </row>
    <row r="21" spans="1:12" s="48" customFormat="1" ht="22.5">
      <c r="A21" s="16" t="s">
        <v>455</v>
      </c>
      <c r="B21" s="16" t="s">
        <v>431</v>
      </c>
      <c r="C21" s="16" t="s">
        <v>456</v>
      </c>
      <c r="D21" s="74"/>
      <c r="E21" s="74"/>
      <c r="F21" s="74"/>
      <c r="G21" s="74"/>
      <c r="H21" s="75"/>
      <c r="I21" s="75"/>
      <c r="J21" s="75"/>
      <c r="K21" s="75"/>
      <c r="L21" s="75"/>
    </row>
    <row r="22" spans="1:12" s="48" customFormat="1" ht="11.25">
      <c r="A22" s="16" t="s">
        <v>457</v>
      </c>
      <c r="B22" s="16" t="s">
        <v>431</v>
      </c>
      <c r="C22" s="16" t="s">
        <v>458</v>
      </c>
      <c r="D22" s="74">
        <v>843816</v>
      </c>
      <c r="E22" s="76">
        <f>D22/0.8871</f>
        <v>951207.3047007102</v>
      </c>
      <c r="F22" s="74"/>
      <c r="G22" s="74"/>
      <c r="H22" s="75" t="s">
        <v>84</v>
      </c>
      <c r="I22" s="75" t="s">
        <v>82</v>
      </c>
      <c r="J22" s="75" t="s">
        <v>429</v>
      </c>
      <c r="K22" s="75" t="s">
        <v>391</v>
      </c>
      <c r="L22" s="75" t="s">
        <v>391</v>
      </c>
    </row>
    <row r="23" spans="1:12" s="48" customFormat="1" ht="33.75">
      <c r="A23" s="16" t="s">
        <v>459</v>
      </c>
      <c r="B23" s="16" t="s">
        <v>269</v>
      </c>
      <c r="C23" s="16" t="s">
        <v>460</v>
      </c>
      <c r="D23" s="73"/>
      <c r="E23" s="71"/>
      <c r="F23" s="73"/>
      <c r="G23" s="71"/>
      <c r="H23" s="72"/>
      <c r="I23" s="72"/>
      <c r="J23" s="72"/>
      <c r="K23" s="72"/>
      <c r="L23" s="72"/>
    </row>
    <row r="24" spans="1:12" s="48" customFormat="1" ht="11.25">
      <c r="A24" s="16" t="s">
        <v>461</v>
      </c>
      <c r="B24" s="16" t="s">
        <v>269</v>
      </c>
      <c r="C24" s="16" t="s">
        <v>462</v>
      </c>
      <c r="D24" s="70">
        <f>SUM(D25:D27)</f>
        <v>113307</v>
      </c>
      <c r="E24" s="71">
        <f>D24/0.8871</f>
        <v>127727.42644572201</v>
      </c>
      <c r="F24" s="70">
        <f>SUM(F25:F27)</f>
        <v>72215</v>
      </c>
      <c r="G24" s="71">
        <f>F24/0.8871</f>
        <v>81405.70397925825</v>
      </c>
      <c r="H24" s="72" t="s">
        <v>84</v>
      </c>
      <c r="I24" s="72" t="s">
        <v>82</v>
      </c>
      <c r="J24" s="72" t="s">
        <v>429</v>
      </c>
      <c r="K24" s="72" t="s">
        <v>391</v>
      </c>
      <c r="L24" s="72" t="s">
        <v>391</v>
      </c>
    </row>
    <row r="25" spans="1:12" s="48" customFormat="1" ht="11.25">
      <c r="A25" s="16" t="s">
        <v>463</v>
      </c>
      <c r="B25" s="16" t="s">
        <v>269</v>
      </c>
      <c r="C25" s="16" t="s">
        <v>464</v>
      </c>
      <c r="D25" s="73">
        <v>69256</v>
      </c>
      <c r="E25" s="71">
        <f>D25/0.8871</f>
        <v>78070.11610866869</v>
      </c>
      <c r="F25" s="73"/>
      <c r="G25" s="73"/>
      <c r="H25" s="72"/>
      <c r="I25" s="72"/>
      <c r="J25" s="72"/>
      <c r="K25" s="72"/>
      <c r="L25" s="72"/>
    </row>
    <row r="26" spans="1:12" s="48" customFormat="1" ht="11.25">
      <c r="A26" s="16" t="s">
        <v>465</v>
      </c>
      <c r="B26" s="16" t="s">
        <v>269</v>
      </c>
      <c r="C26" s="16" t="s">
        <v>466</v>
      </c>
      <c r="D26" s="73">
        <v>0</v>
      </c>
      <c r="E26" s="71">
        <f>D26/0.8871</f>
        <v>0</v>
      </c>
      <c r="F26" s="73"/>
      <c r="G26" s="73"/>
      <c r="H26" s="72"/>
      <c r="I26" s="72"/>
      <c r="J26" s="72"/>
      <c r="K26" s="72"/>
      <c r="L26" s="72"/>
    </row>
    <row r="27" spans="1:12" s="48" customFormat="1" ht="22.5">
      <c r="A27" s="16" t="s">
        <v>467</v>
      </c>
      <c r="B27" s="16" t="s">
        <v>269</v>
      </c>
      <c r="C27" s="16" t="s">
        <v>468</v>
      </c>
      <c r="D27" s="73">
        <v>44051</v>
      </c>
      <c r="E27" s="71">
        <f>D27/0.8871</f>
        <v>49657.31033705332</v>
      </c>
      <c r="F27" s="73">
        <v>72215</v>
      </c>
      <c r="G27" s="71">
        <f>F27/0.8871</f>
        <v>81405.70397925825</v>
      </c>
      <c r="H27" s="72" t="s">
        <v>84</v>
      </c>
      <c r="I27" s="72" t="s">
        <v>82</v>
      </c>
      <c r="J27" s="72" t="s">
        <v>429</v>
      </c>
      <c r="K27" s="72" t="s">
        <v>391</v>
      </c>
      <c r="L27" s="72" t="s">
        <v>391</v>
      </c>
    </row>
    <row r="28" ht="11.25"/>
    <row r="29" spans="3:6" ht="11.25">
      <c r="C29" s="118" t="s">
        <v>469</v>
      </c>
      <c r="D29" s="118"/>
      <c r="E29" s="118"/>
      <c r="F29" s="118"/>
    </row>
    <row r="30" spans="3:6" ht="11.25">
      <c r="C30" s="48"/>
      <c r="D30" s="48"/>
      <c r="E30" s="48"/>
      <c r="F30" s="48"/>
    </row>
    <row r="31" ht="11.25">
      <c r="C31" s="6" t="s">
        <v>542</v>
      </c>
    </row>
    <row r="32" ht="11.25"/>
    <row r="33" ht="11.25"/>
  </sheetData>
  <sheetProtection/>
  <mergeCells count="4">
    <mergeCell ref="D3:G3"/>
    <mergeCell ref="D4:E4"/>
    <mergeCell ref="F4:G4"/>
    <mergeCell ref="C29:F29"/>
  </mergeCells>
  <dataValidations count="6">
    <dataValidation type="custom" allowBlank="1" showInputMessage="1" showErrorMessage="1" promptTitle="Amount" prompt="Please enter a numeric value" errorTitle="Validation Error" error="Please enter a numeric value" sqref="D9:G14 D17:D22 F17:G22 E18 E21">
      <formula1>OR(D9="NA",D9="NE",D9="NO",D9="IE",D9="C",AND(D9&lt;9999999999999,D9&gt;-999999999))</formula1>
    </dataValidation>
    <dataValidation type="list" allowBlank="1" showInputMessage="1" promptTitle="Type of support" prompt="Please type in custom item or choose from the list." errorTitle="Validation Error" error="Please choose a value from the list." sqref="K9:K14 K18 K21">
      <formula1>Tab4_2016!#REF!</formula1>
    </dataValidation>
    <dataValidation type="list" allowBlank="1" showInputMessage="1" promptTitle="Financial instrument" prompt="Please type in custom item or choose from the list." errorTitle="Validation Error" error="Please choose a value from the list." sqref="J9:J14 J25 J17:J23">
      <formula1>Tab4_2016!#REF!</formula1>
    </dataValidation>
    <dataValidation type="list" allowBlank="1" showInputMessage="1" promptTitle="Funding source" prompt="Please type in custom item or choose from the list." errorTitle="Validation Error" error="Please choose a value from the list." sqref="I9:I14 I25 I17:I23">
      <formula1>Tab4_2016!#REF!</formula1>
    </dataValidation>
    <dataValidation type="list" allowBlank="1" showInputMessage="1" showErrorMessage="1" promptTitle="Sector" prompt="Please choose a value from the list." errorTitle="Validation Error" error="Please choose a value from the list." sqref="L9:L14 L18 L21">
      <formula1>Tab4_2016!#REF!</formula1>
    </dataValidation>
    <dataValidation type="list" allowBlank="1" showInputMessage="1" showErrorMessage="1" promptTitle="Status" prompt="Please choose a value from the list." errorTitle="Validation Error" error="Please choose a value from the list." sqref="H9:H14 H25 H17:H23">
      <formula1>Tab4_2016!#REF!</formula1>
    </dataValidation>
  </dataValidations>
  <printOptions/>
  <pageMargins left="0.7" right="0.7" top="0.75" bottom="0.75" header="0.3" footer="0.3"/>
  <pageSetup orientation="portrait" paperSize="9"/>
  <drawing r:id="rId1"/>
</worksheet>
</file>

<file path=xl/worksheets/sheet16.xml><?xml version="1.0" encoding="utf-8"?>
<worksheet xmlns="http://schemas.openxmlformats.org/spreadsheetml/2006/main" xmlns:r="http://schemas.openxmlformats.org/officeDocument/2006/relationships">
  <dimension ref="A1:L31"/>
  <sheetViews>
    <sheetView zoomScalePageLayoutView="0" workbookViewId="0" topLeftCell="C1">
      <selection activeCell="C31" sqref="C31"/>
    </sheetView>
  </sheetViews>
  <sheetFormatPr defaultColWidth="9.421875" defaultRowHeight="15"/>
  <cols>
    <col min="1" max="2" width="37.421875" style="6" hidden="1" customWidth="1"/>
    <col min="3" max="3" width="40.57421875" style="6" customWidth="1"/>
    <col min="4" max="4" width="13.140625" style="6" bestFit="1" customWidth="1"/>
    <col min="5" max="5" width="9.8515625" style="6" bestFit="1" customWidth="1"/>
    <col min="6" max="6" width="18.140625" style="6" customWidth="1"/>
    <col min="7" max="7" width="9.8515625" style="6" bestFit="1" customWidth="1"/>
    <col min="8" max="11" width="9.421875" style="6" customWidth="1"/>
    <col min="12" max="12" width="9.00390625" style="6" customWidth="1"/>
    <col min="13" max="13" width="14.421875" style="6" customWidth="1"/>
    <col min="14" max="14" width="9.421875" style="6" customWidth="1"/>
    <col min="15" max="16384" width="9.421875" style="6" customWidth="1"/>
  </cols>
  <sheetData>
    <row r="1" spans="3:10" ht="11.25">
      <c r="C1" s="19" t="s">
        <v>470</v>
      </c>
      <c r="D1" s="19"/>
      <c r="E1" s="19"/>
      <c r="F1" s="19"/>
      <c r="G1" s="19"/>
      <c r="H1" s="19"/>
      <c r="I1" s="19"/>
      <c r="J1" s="20"/>
    </row>
    <row r="2" spans="3:10" ht="11.25">
      <c r="C2" s="19"/>
      <c r="D2" s="19"/>
      <c r="E2" s="19"/>
      <c r="F2" s="19"/>
      <c r="G2" s="19"/>
      <c r="H2" s="19"/>
      <c r="I2" s="19"/>
      <c r="J2" s="20"/>
    </row>
    <row r="3" spans="3:10" ht="11.25">
      <c r="C3" s="19"/>
      <c r="D3" s="116" t="s">
        <v>21</v>
      </c>
      <c r="E3" s="124"/>
      <c r="F3" s="124"/>
      <c r="G3" s="117"/>
      <c r="H3" s="19"/>
      <c r="I3" s="19"/>
      <c r="J3" s="20"/>
    </row>
    <row r="4" spans="3:11" ht="11.25">
      <c r="C4" s="20"/>
      <c r="D4" s="116" t="s">
        <v>423</v>
      </c>
      <c r="E4" s="117"/>
      <c r="F4" s="116" t="s">
        <v>22</v>
      </c>
      <c r="G4" s="117"/>
      <c r="H4" s="20"/>
      <c r="I4" s="20"/>
      <c r="J4" s="20"/>
      <c r="K4" s="20"/>
    </row>
    <row r="5" spans="1:12" s="8" customFormat="1" ht="22.5">
      <c r="A5" s="7" t="s">
        <v>35</v>
      </c>
      <c r="B5" s="7" t="s">
        <v>36</v>
      </c>
      <c r="C5" s="7" t="s">
        <v>424</v>
      </c>
      <c r="D5" s="7" t="s">
        <v>38</v>
      </c>
      <c r="E5" s="7" t="s">
        <v>39</v>
      </c>
      <c r="F5" s="7" t="s">
        <v>38</v>
      </c>
      <c r="G5" s="7" t="s">
        <v>39</v>
      </c>
      <c r="H5" s="7" t="s">
        <v>40</v>
      </c>
      <c r="I5" s="7" t="s">
        <v>41</v>
      </c>
      <c r="J5" s="7" t="s">
        <v>42</v>
      </c>
      <c r="K5" s="7" t="s">
        <v>43</v>
      </c>
      <c r="L5" s="7" t="s">
        <v>44</v>
      </c>
    </row>
    <row r="6" spans="1:12" ht="11.25">
      <c r="A6" s="9" t="s">
        <v>47</v>
      </c>
      <c r="B6" s="9" t="s">
        <v>47</v>
      </c>
      <c r="C6" s="10">
        <v>2017</v>
      </c>
      <c r="D6" s="21"/>
      <c r="E6" s="21"/>
      <c r="F6" s="21"/>
      <c r="G6" s="21"/>
      <c r="H6" s="21"/>
      <c r="I6" s="21"/>
      <c r="J6" s="21"/>
      <c r="K6" s="21"/>
      <c r="L6" s="21"/>
    </row>
    <row r="7" spans="1:12" ht="11.25">
      <c r="A7" s="5" t="s">
        <v>471</v>
      </c>
      <c r="B7" s="5" t="s">
        <v>49</v>
      </c>
      <c r="C7" s="5" t="s">
        <v>472</v>
      </c>
      <c r="D7" s="70">
        <f>D8+D16+D24</f>
        <v>59624290</v>
      </c>
      <c r="E7" s="77" t="s">
        <v>473</v>
      </c>
      <c r="F7" s="70">
        <f>F8+F16+F24</f>
        <v>13229976.020000001</v>
      </c>
      <c r="G7" s="77" t="s">
        <v>474</v>
      </c>
      <c r="H7" s="9" t="s">
        <v>51</v>
      </c>
      <c r="I7" s="9" t="s">
        <v>51</v>
      </c>
      <c r="J7" s="9" t="s">
        <v>51</v>
      </c>
      <c r="K7" s="9" t="s">
        <v>51</v>
      </c>
      <c r="L7" s="9" t="s">
        <v>51</v>
      </c>
    </row>
    <row r="8" spans="1:12" ht="11.25">
      <c r="A8" s="5" t="s">
        <v>475</v>
      </c>
      <c r="B8" s="5" t="s">
        <v>49</v>
      </c>
      <c r="C8" s="5" t="s">
        <v>476</v>
      </c>
      <c r="D8" s="70">
        <f>SUM(D9:D15)</f>
        <v>0</v>
      </c>
      <c r="E8" s="78">
        <v>0</v>
      </c>
      <c r="F8" s="70">
        <f>SUM(F9:F15)</f>
        <v>0</v>
      </c>
      <c r="G8" s="78">
        <v>0</v>
      </c>
      <c r="H8" s="9" t="s">
        <v>51</v>
      </c>
      <c r="I8" s="9" t="s">
        <v>51</v>
      </c>
      <c r="J8" s="9" t="s">
        <v>51</v>
      </c>
      <c r="K8" s="9" t="s">
        <v>51</v>
      </c>
      <c r="L8" s="9" t="s">
        <v>51</v>
      </c>
    </row>
    <row r="9" spans="1:12" ht="11.25">
      <c r="A9" s="5" t="s">
        <v>477</v>
      </c>
      <c r="B9" s="5" t="s">
        <v>478</v>
      </c>
      <c r="C9" s="5" t="s">
        <v>479</v>
      </c>
      <c r="D9" s="79" t="s">
        <v>51</v>
      </c>
      <c r="E9" s="79" t="s">
        <v>51</v>
      </c>
      <c r="F9" s="79" t="s">
        <v>51</v>
      </c>
      <c r="G9" s="79" t="s">
        <v>51</v>
      </c>
      <c r="H9" s="80" t="s">
        <v>51</v>
      </c>
      <c r="I9" s="80" t="s">
        <v>51</v>
      </c>
      <c r="J9" s="80" t="s">
        <v>51</v>
      </c>
      <c r="K9" s="80" t="s">
        <v>51</v>
      </c>
      <c r="L9" s="80" t="s">
        <v>51</v>
      </c>
    </row>
    <row r="10" spans="1:12" ht="11.25">
      <c r="A10" s="5" t="s">
        <v>480</v>
      </c>
      <c r="B10" s="5" t="s">
        <v>478</v>
      </c>
      <c r="C10" s="5" t="s">
        <v>481</v>
      </c>
      <c r="D10" s="79" t="s">
        <v>51</v>
      </c>
      <c r="E10" s="79" t="s">
        <v>51</v>
      </c>
      <c r="F10" s="79" t="s">
        <v>51</v>
      </c>
      <c r="G10" s="79" t="s">
        <v>51</v>
      </c>
      <c r="H10" s="80" t="s">
        <v>51</v>
      </c>
      <c r="I10" s="80" t="s">
        <v>51</v>
      </c>
      <c r="J10" s="80" t="s">
        <v>51</v>
      </c>
      <c r="K10" s="80" t="s">
        <v>51</v>
      </c>
      <c r="L10" s="80" t="s">
        <v>51</v>
      </c>
    </row>
    <row r="11" spans="1:12" ht="11.25">
      <c r="A11" s="5" t="s">
        <v>482</v>
      </c>
      <c r="B11" s="5" t="s">
        <v>478</v>
      </c>
      <c r="C11" s="5" t="s">
        <v>483</v>
      </c>
      <c r="D11" s="79" t="s">
        <v>51</v>
      </c>
      <c r="E11" s="79" t="s">
        <v>51</v>
      </c>
      <c r="F11" s="79" t="s">
        <v>51</v>
      </c>
      <c r="G11" s="79" t="s">
        <v>51</v>
      </c>
      <c r="H11" s="80" t="s">
        <v>51</v>
      </c>
      <c r="I11" s="80" t="s">
        <v>51</v>
      </c>
      <c r="J11" s="80" t="s">
        <v>51</v>
      </c>
      <c r="K11" s="80" t="s">
        <v>51</v>
      </c>
      <c r="L11" s="80" t="s">
        <v>51</v>
      </c>
    </row>
    <row r="12" spans="1:12" ht="11.25">
      <c r="A12" s="5" t="s">
        <v>484</v>
      </c>
      <c r="B12" s="5" t="s">
        <v>478</v>
      </c>
      <c r="C12" s="5" t="s">
        <v>485</v>
      </c>
      <c r="D12" s="79" t="s">
        <v>51</v>
      </c>
      <c r="E12" s="79" t="s">
        <v>51</v>
      </c>
      <c r="F12" s="79" t="s">
        <v>51</v>
      </c>
      <c r="G12" s="79" t="s">
        <v>51</v>
      </c>
      <c r="H12" s="80" t="s">
        <v>51</v>
      </c>
      <c r="I12" s="80" t="s">
        <v>51</v>
      </c>
      <c r="J12" s="80" t="s">
        <v>51</v>
      </c>
      <c r="K12" s="80" t="s">
        <v>51</v>
      </c>
      <c r="L12" s="80" t="s">
        <v>51</v>
      </c>
    </row>
    <row r="13" spans="1:12" ht="11.25">
      <c r="A13" s="5" t="s">
        <v>486</v>
      </c>
      <c r="B13" s="5" t="s">
        <v>478</v>
      </c>
      <c r="C13" s="5" t="s">
        <v>487</v>
      </c>
      <c r="D13" s="79"/>
      <c r="E13" s="79" t="s">
        <v>51</v>
      </c>
      <c r="F13" s="79"/>
      <c r="G13" s="79" t="s">
        <v>51</v>
      </c>
      <c r="H13" s="80" t="s">
        <v>51</v>
      </c>
      <c r="I13" s="80" t="s">
        <v>51</v>
      </c>
      <c r="J13" s="80" t="s">
        <v>51</v>
      </c>
      <c r="K13" s="80" t="s">
        <v>51</v>
      </c>
      <c r="L13" s="80" t="s">
        <v>51</v>
      </c>
    </row>
    <row r="14" spans="1:12" ht="22.5">
      <c r="A14" s="5" t="s">
        <v>488</v>
      </c>
      <c r="B14" s="5" t="s">
        <v>478</v>
      </c>
      <c r="C14" s="5" t="s">
        <v>489</v>
      </c>
      <c r="D14" s="79" t="s">
        <v>51</v>
      </c>
      <c r="E14" s="79" t="s">
        <v>51</v>
      </c>
      <c r="F14" s="79" t="s">
        <v>51</v>
      </c>
      <c r="G14" s="79" t="s">
        <v>51</v>
      </c>
      <c r="H14" s="80" t="s">
        <v>51</v>
      </c>
      <c r="I14" s="80" t="s">
        <v>51</v>
      </c>
      <c r="J14" s="80" t="s">
        <v>51</v>
      </c>
      <c r="K14" s="80" t="s">
        <v>51</v>
      </c>
      <c r="L14" s="80" t="s">
        <v>51</v>
      </c>
    </row>
    <row r="15" spans="1:12" ht="11.25">
      <c r="A15" s="5" t="s">
        <v>490</v>
      </c>
      <c r="B15" s="5" t="s">
        <v>49</v>
      </c>
      <c r="C15" s="5" t="s">
        <v>491</v>
      </c>
      <c r="D15" s="81"/>
      <c r="E15" s="81"/>
      <c r="F15" s="81"/>
      <c r="G15" s="81"/>
      <c r="H15" s="9" t="s">
        <v>51</v>
      </c>
      <c r="I15" s="9" t="s">
        <v>51</v>
      </c>
      <c r="J15" s="9" t="s">
        <v>51</v>
      </c>
      <c r="K15" s="9" t="s">
        <v>51</v>
      </c>
      <c r="L15" s="9" t="s">
        <v>51</v>
      </c>
    </row>
    <row r="16" spans="1:12" ht="22.5">
      <c r="A16" s="5" t="s">
        <v>492</v>
      </c>
      <c r="B16" s="5" t="s">
        <v>49</v>
      </c>
      <c r="C16" s="5" t="s">
        <v>493</v>
      </c>
      <c r="D16" s="70">
        <f>SUM(D17:D23)</f>
        <v>59537337</v>
      </c>
      <c r="E16" s="77" t="s">
        <v>494</v>
      </c>
      <c r="F16" s="70">
        <f>SUM(F17:F23)</f>
        <v>13185864.020000001</v>
      </c>
      <c r="G16" s="77" t="s">
        <v>495</v>
      </c>
      <c r="H16" s="9" t="s">
        <v>51</v>
      </c>
      <c r="I16" s="9" t="s">
        <v>51</v>
      </c>
      <c r="J16" s="9" t="s">
        <v>51</v>
      </c>
      <c r="K16" s="9" t="s">
        <v>51</v>
      </c>
      <c r="L16" s="9" t="s">
        <v>51</v>
      </c>
    </row>
    <row r="17" spans="1:12" ht="22.5">
      <c r="A17" s="5" t="s">
        <v>496</v>
      </c>
      <c r="B17" s="5" t="s">
        <v>478</v>
      </c>
      <c r="C17" s="5" t="s">
        <v>497</v>
      </c>
      <c r="D17" s="79">
        <v>27849304</v>
      </c>
      <c r="E17" s="79" t="s">
        <v>498</v>
      </c>
      <c r="F17" s="79">
        <v>5734326</v>
      </c>
      <c r="G17" s="79" t="s">
        <v>499</v>
      </c>
      <c r="H17" s="80" t="s">
        <v>84</v>
      </c>
      <c r="I17" s="80" t="s">
        <v>82</v>
      </c>
      <c r="J17" s="80" t="s">
        <v>429</v>
      </c>
      <c r="K17" s="80" t="s">
        <v>391</v>
      </c>
      <c r="L17" s="80" t="s">
        <v>391</v>
      </c>
    </row>
    <row r="18" spans="1:12" ht="11.25">
      <c r="A18" s="5" t="s">
        <v>500</v>
      </c>
      <c r="B18" s="5" t="s">
        <v>478</v>
      </c>
      <c r="C18" s="5" t="s">
        <v>501</v>
      </c>
      <c r="D18" s="79" t="s">
        <v>51</v>
      </c>
      <c r="E18" s="79" t="s">
        <v>51</v>
      </c>
      <c r="F18" s="79" t="s">
        <v>51</v>
      </c>
      <c r="G18" s="79" t="s">
        <v>51</v>
      </c>
      <c r="H18" s="80" t="s">
        <v>51</v>
      </c>
      <c r="I18" s="80" t="s">
        <v>51</v>
      </c>
      <c r="J18" s="80" t="s">
        <v>51</v>
      </c>
      <c r="K18" s="80" t="s">
        <v>51</v>
      </c>
      <c r="L18" s="80" t="s">
        <v>51</v>
      </c>
    </row>
    <row r="19" spans="1:12" ht="22.5">
      <c r="A19" s="5" t="s">
        <v>502</v>
      </c>
      <c r="B19" s="5" t="s">
        <v>478</v>
      </c>
      <c r="C19" s="5" t="s">
        <v>503</v>
      </c>
      <c r="D19" s="79">
        <v>25242654</v>
      </c>
      <c r="E19" s="79" t="s">
        <v>504</v>
      </c>
      <c r="F19" s="79">
        <v>5453104.14</v>
      </c>
      <c r="G19" s="79" t="s">
        <v>505</v>
      </c>
      <c r="H19" s="80" t="s">
        <v>84</v>
      </c>
      <c r="I19" s="80" t="s">
        <v>82</v>
      </c>
      <c r="J19" s="80" t="s">
        <v>429</v>
      </c>
      <c r="K19" s="80" t="s">
        <v>391</v>
      </c>
      <c r="L19" s="80" t="s">
        <v>391</v>
      </c>
    </row>
    <row r="20" spans="1:12" ht="11.25">
      <c r="A20" s="5" t="s">
        <v>506</v>
      </c>
      <c r="B20" s="5" t="s">
        <v>478</v>
      </c>
      <c r="C20" s="5" t="s">
        <v>507</v>
      </c>
      <c r="D20" s="79">
        <v>60000</v>
      </c>
      <c r="E20" s="79" t="s">
        <v>508</v>
      </c>
      <c r="F20" s="79">
        <v>12600</v>
      </c>
      <c r="G20" s="79" t="s">
        <v>509</v>
      </c>
      <c r="H20" s="80" t="s">
        <v>84</v>
      </c>
      <c r="I20" s="80" t="s">
        <v>82</v>
      </c>
      <c r="J20" s="80" t="s">
        <v>429</v>
      </c>
      <c r="K20" s="80" t="s">
        <v>391</v>
      </c>
      <c r="L20" s="80" t="s">
        <v>391</v>
      </c>
    </row>
    <row r="21" spans="1:12" ht="22.5">
      <c r="A21" s="5" t="s">
        <v>510</v>
      </c>
      <c r="B21" s="5" t="s">
        <v>478</v>
      </c>
      <c r="C21" s="5" t="s">
        <v>511</v>
      </c>
      <c r="D21" s="79" t="s">
        <v>51</v>
      </c>
      <c r="E21" s="79" t="s">
        <v>51</v>
      </c>
      <c r="F21" s="79" t="s">
        <v>51</v>
      </c>
      <c r="G21" s="79" t="s">
        <v>51</v>
      </c>
      <c r="H21" s="80" t="s">
        <v>51</v>
      </c>
      <c r="I21" s="80" t="s">
        <v>51</v>
      </c>
      <c r="J21" s="80" t="s">
        <v>51</v>
      </c>
      <c r="K21" s="80" t="s">
        <v>51</v>
      </c>
      <c r="L21" s="80" t="s">
        <v>51</v>
      </c>
    </row>
    <row r="22" spans="1:12" ht="22.5">
      <c r="A22" s="5" t="s">
        <v>512</v>
      </c>
      <c r="B22" s="5" t="s">
        <v>478</v>
      </c>
      <c r="C22" s="5" t="s">
        <v>513</v>
      </c>
      <c r="D22" s="79">
        <v>645842</v>
      </c>
      <c r="E22" s="79" t="s">
        <v>514</v>
      </c>
      <c r="F22" s="79">
        <v>142085.24</v>
      </c>
      <c r="G22" s="79" t="s">
        <v>515</v>
      </c>
      <c r="H22" s="80" t="s">
        <v>84</v>
      </c>
      <c r="I22" s="80" t="s">
        <v>82</v>
      </c>
      <c r="J22" s="80" t="s">
        <v>429</v>
      </c>
      <c r="K22" s="80" t="s">
        <v>391</v>
      </c>
      <c r="L22" s="80" t="s">
        <v>391</v>
      </c>
    </row>
    <row r="23" spans="1:12" ht="33.75">
      <c r="A23" s="5" t="s">
        <v>516</v>
      </c>
      <c r="B23" s="5" t="s">
        <v>49</v>
      </c>
      <c r="C23" s="16" t="s">
        <v>460</v>
      </c>
      <c r="D23" s="70">
        <v>5739537</v>
      </c>
      <c r="E23" s="77" t="s">
        <v>517</v>
      </c>
      <c r="F23" s="70">
        <v>1843748.6400000001</v>
      </c>
      <c r="G23" s="77" t="s">
        <v>518</v>
      </c>
      <c r="H23" s="9" t="s">
        <v>84</v>
      </c>
      <c r="I23" s="9" t="s">
        <v>82</v>
      </c>
      <c r="J23" s="9" t="s">
        <v>429</v>
      </c>
      <c r="K23" s="9" t="s">
        <v>391</v>
      </c>
      <c r="L23" s="9" t="s">
        <v>391</v>
      </c>
    </row>
    <row r="24" spans="1:12" ht="11.25">
      <c r="A24" s="5" t="s">
        <v>519</v>
      </c>
      <c r="B24" s="5" t="s">
        <v>49</v>
      </c>
      <c r="C24" s="5" t="s">
        <v>520</v>
      </c>
      <c r="D24" s="70">
        <f>SUM(D25:D27)</f>
        <v>86953</v>
      </c>
      <c r="E24" s="77" t="s">
        <v>521</v>
      </c>
      <c r="F24" s="70">
        <f>SUM(F25:F27)</f>
        <v>44112</v>
      </c>
      <c r="G24" s="77" t="s">
        <v>522</v>
      </c>
      <c r="H24" s="9"/>
      <c r="I24" s="9"/>
      <c r="J24" s="9"/>
      <c r="K24" s="9" t="s">
        <v>51</v>
      </c>
      <c r="L24" s="9" t="s">
        <v>51</v>
      </c>
    </row>
    <row r="25" spans="1:12" ht="11.25">
      <c r="A25" s="5" t="s">
        <v>523</v>
      </c>
      <c r="B25" s="5" t="s">
        <v>49</v>
      </c>
      <c r="C25" s="5" t="s">
        <v>524</v>
      </c>
      <c r="D25" s="70">
        <v>42841</v>
      </c>
      <c r="E25" s="77" t="s">
        <v>525</v>
      </c>
      <c r="F25" s="81"/>
      <c r="G25" s="81"/>
      <c r="H25" s="9" t="s">
        <v>84</v>
      </c>
      <c r="I25" s="9" t="s">
        <v>82</v>
      </c>
      <c r="J25" s="9" t="s">
        <v>429</v>
      </c>
      <c r="K25" s="9" t="s">
        <v>391</v>
      </c>
      <c r="L25" s="9" t="s">
        <v>391</v>
      </c>
    </row>
    <row r="26" spans="1:12" ht="11.25">
      <c r="A26" s="5" t="s">
        <v>526</v>
      </c>
      <c r="B26" s="5" t="s">
        <v>49</v>
      </c>
      <c r="C26" s="5" t="s">
        <v>527</v>
      </c>
      <c r="D26" s="70"/>
      <c r="E26" s="81"/>
      <c r="F26" s="81"/>
      <c r="G26" s="81"/>
      <c r="H26" s="9" t="s">
        <v>51</v>
      </c>
      <c r="I26" s="9" t="s">
        <v>51</v>
      </c>
      <c r="J26" s="9" t="s">
        <v>51</v>
      </c>
      <c r="K26" s="9" t="s">
        <v>51</v>
      </c>
      <c r="L26" s="9" t="s">
        <v>51</v>
      </c>
    </row>
    <row r="27" spans="1:12" ht="22.5">
      <c r="A27" s="5" t="s">
        <v>528</v>
      </c>
      <c r="B27" s="5" t="s">
        <v>49</v>
      </c>
      <c r="C27" s="16" t="s">
        <v>468</v>
      </c>
      <c r="D27" s="70">
        <v>44112</v>
      </c>
      <c r="E27" s="77" t="s">
        <v>522</v>
      </c>
      <c r="F27" s="70">
        <v>44112</v>
      </c>
      <c r="G27" s="77" t="s">
        <v>522</v>
      </c>
      <c r="H27" s="9" t="s">
        <v>84</v>
      </c>
      <c r="I27" s="9" t="s">
        <v>82</v>
      </c>
      <c r="J27" s="9" t="s">
        <v>429</v>
      </c>
      <c r="K27" s="9" t="s">
        <v>391</v>
      </c>
      <c r="L27" s="9" t="s">
        <v>391</v>
      </c>
    </row>
    <row r="28" ht="11.25"/>
    <row r="29" spans="3:6" ht="11.25">
      <c r="C29" s="119" t="s">
        <v>529</v>
      </c>
      <c r="D29" s="119"/>
      <c r="E29" s="119"/>
      <c r="F29" s="119"/>
    </row>
    <row r="30" ht="11.25"/>
    <row r="31" ht="11.25">
      <c r="C31" s="6" t="s">
        <v>542</v>
      </c>
    </row>
    <row r="32" ht="11.25"/>
    <row r="33" ht="11.25"/>
  </sheetData>
  <sheetProtection/>
  <mergeCells count="4">
    <mergeCell ref="D3:G3"/>
    <mergeCell ref="D4:E4"/>
    <mergeCell ref="F4:G4"/>
    <mergeCell ref="C29:F29"/>
  </mergeCells>
  <dataValidations count="6">
    <dataValidation type="custom" allowBlank="1" showInputMessage="1" showErrorMessage="1" promptTitle="Amount" prompt="Please enter a numeric value" errorTitle="Validation Error" error="Please enter a numeric value" sqref="D9:G14 D17:G22">
      <formula1>OR(D9="NA",D9="NE",D9="NO",D9="IE",D9="C",AND(D9&lt;9999999999999,D9&gt;-999999999))</formula1>
    </dataValidation>
    <dataValidation type="list" allowBlank="1" showInputMessage="1" promptTitle="Type of support" prompt="Please type in custom item or choose from the list." errorTitle="Validation Error" error="Please choose a value from the list." sqref="K9:K14 K18 K21">
      <formula1>Tab4_2017!#REF!</formula1>
    </dataValidation>
    <dataValidation type="list" allowBlank="1" showInputMessage="1" promptTitle="Financial instrument" prompt="Please type in custom item or choose from the list." errorTitle="Validation Error" error="Please choose a value from the list." sqref="J9:J14 J17:J25 J27">
      <formula1>Tab4_2017!#REF!</formula1>
    </dataValidation>
    <dataValidation type="list" allowBlank="1" showInputMessage="1" promptTitle="Funding source" prompt="Please type in custom item or choose from the list." errorTitle="Validation Error" error="Please choose a value from the list." sqref="I9:I14 I17:I25 I27">
      <formula1>Tab4_2017!#REF!</formula1>
    </dataValidation>
    <dataValidation type="list" allowBlank="1" showInputMessage="1" showErrorMessage="1" promptTitle="Sector" prompt="Please choose a value from the list." errorTitle="Validation Error" error="Please choose a value from the list." sqref="L9:L14 L18 L21">
      <formula1>Tab4_2017!#REF!</formula1>
    </dataValidation>
    <dataValidation type="list" allowBlank="1" showInputMessage="1" showErrorMessage="1" promptTitle="Status" prompt="Please choose a value from the list." errorTitle="Validation Error" error="Please choose a value from the list." sqref="H9:H14 H17:H25 H27">
      <formula1>Tab4_2017!#REF!</formula1>
    </dataValidation>
  </dataValidations>
  <printOptions/>
  <pageMargins left="0.7" right="0.7" top="0.75" bottom="0.75" header="0.3" footer="0.3"/>
  <pageSetup orientation="portrait" paperSize="9"/>
  <drawing r:id="rId1"/>
</worksheet>
</file>

<file path=xl/worksheets/sheet17.xml><?xml version="1.0" encoding="utf-8"?>
<worksheet xmlns="http://schemas.openxmlformats.org/spreadsheetml/2006/main" xmlns:r="http://schemas.openxmlformats.org/officeDocument/2006/relationships">
  <dimension ref="A1:N32"/>
  <sheetViews>
    <sheetView zoomScalePageLayoutView="0" workbookViewId="0" topLeftCell="C1">
      <selection activeCell="C32" sqref="C32"/>
    </sheetView>
  </sheetViews>
  <sheetFormatPr defaultColWidth="9.421875" defaultRowHeight="15"/>
  <cols>
    <col min="1" max="2" width="37.421875" style="60" hidden="1" customWidth="1"/>
    <col min="3" max="3" width="40.57421875" style="60" customWidth="1"/>
    <col min="4" max="4" width="13.140625" style="60" bestFit="1" customWidth="1"/>
    <col min="5" max="5" width="13.421875" style="60" customWidth="1"/>
    <col min="6" max="6" width="13.8515625" style="60" customWidth="1"/>
    <col min="7" max="7" width="11.8515625" style="60" customWidth="1"/>
    <col min="8" max="11" width="9.421875" style="60" customWidth="1"/>
    <col min="12" max="12" width="9.57421875" style="60" customWidth="1"/>
    <col min="13" max="13" width="14.421875" style="6" customWidth="1"/>
    <col min="14" max="14" width="9.421875" style="6" customWidth="1"/>
    <col min="15" max="16384" width="9.421875" style="60" customWidth="1"/>
  </cols>
  <sheetData>
    <row r="1" spans="3:14" ht="10.5">
      <c r="C1" s="19" t="s">
        <v>470</v>
      </c>
      <c r="D1" s="19"/>
      <c r="E1" s="19"/>
      <c r="F1" s="19"/>
      <c r="G1" s="19"/>
      <c r="H1" s="19"/>
      <c r="I1" s="19"/>
      <c r="J1" s="19"/>
      <c r="M1" s="60"/>
      <c r="N1" s="60"/>
    </row>
    <row r="2" spans="3:14" ht="10.5">
      <c r="C2" s="19"/>
      <c r="D2" s="19"/>
      <c r="E2" s="19"/>
      <c r="F2" s="19"/>
      <c r="G2" s="19"/>
      <c r="H2" s="19"/>
      <c r="I2" s="19"/>
      <c r="J2" s="19"/>
      <c r="M2" s="60"/>
      <c r="N2" s="60"/>
    </row>
    <row r="3" spans="3:14" ht="10.5">
      <c r="C3" s="19"/>
      <c r="D3" s="116" t="s">
        <v>21</v>
      </c>
      <c r="E3" s="124"/>
      <c r="F3" s="124"/>
      <c r="G3" s="117"/>
      <c r="H3" s="19"/>
      <c r="I3" s="19"/>
      <c r="J3" s="19"/>
      <c r="M3" s="60"/>
      <c r="N3" s="60"/>
    </row>
    <row r="4" spans="3:14" ht="10.5">
      <c r="C4" s="19"/>
      <c r="D4" s="116" t="s">
        <v>423</v>
      </c>
      <c r="E4" s="117"/>
      <c r="F4" s="116" t="s">
        <v>22</v>
      </c>
      <c r="G4" s="117"/>
      <c r="H4" s="19"/>
      <c r="I4" s="19"/>
      <c r="J4" s="19"/>
      <c r="K4" s="19"/>
      <c r="M4" s="60"/>
      <c r="N4" s="60"/>
    </row>
    <row r="5" spans="1:12" s="8" customFormat="1" ht="19.5">
      <c r="A5" s="7" t="s">
        <v>35</v>
      </c>
      <c r="B5" s="7" t="s">
        <v>36</v>
      </c>
      <c r="C5" s="7" t="s">
        <v>424</v>
      </c>
      <c r="D5" s="7" t="s">
        <v>38</v>
      </c>
      <c r="E5" s="7" t="s">
        <v>39</v>
      </c>
      <c r="F5" s="7" t="s">
        <v>38</v>
      </c>
      <c r="G5" s="7" t="s">
        <v>39</v>
      </c>
      <c r="H5" s="7" t="s">
        <v>40</v>
      </c>
      <c r="I5" s="7" t="s">
        <v>41</v>
      </c>
      <c r="J5" s="7" t="s">
        <v>42</v>
      </c>
      <c r="K5" s="7" t="s">
        <v>43</v>
      </c>
      <c r="L5" s="7" t="s">
        <v>44</v>
      </c>
    </row>
    <row r="6" spans="1:14" ht="11.25">
      <c r="A6" s="82" t="s">
        <v>47</v>
      </c>
      <c r="B6" s="82" t="s">
        <v>47</v>
      </c>
      <c r="C6" s="83">
        <v>2018</v>
      </c>
      <c r="D6" s="84"/>
      <c r="E6" s="84"/>
      <c r="F6" s="84"/>
      <c r="G6" s="84"/>
      <c r="H6" s="84"/>
      <c r="I6" s="84"/>
      <c r="J6" s="84"/>
      <c r="K6" s="84"/>
      <c r="L6" s="84"/>
      <c r="M6" s="60"/>
      <c r="N6" s="60"/>
    </row>
    <row r="7" spans="1:14" ht="11.25">
      <c r="A7" s="58" t="s">
        <v>471</v>
      </c>
      <c r="B7" s="58" t="s">
        <v>49</v>
      </c>
      <c r="C7" s="58" t="s">
        <v>472</v>
      </c>
      <c r="D7" s="85">
        <f>D8+D16+D24</f>
        <v>34844772</v>
      </c>
      <c r="E7" s="86" t="s">
        <v>530</v>
      </c>
      <c r="F7" s="85">
        <f>F8+F16+F24</f>
        <v>8439501.350000001</v>
      </c>
      <c r="G7" s="87" t="s">
        <v>531</v>
      </c>
      <c r="H7" s="82" t="s">
        <v>51</v>
      </c>
      <c r="I7" s="82" t="s">
        <v>51</v>
      </c>
      <c r="J7" s="82" t="s">
        <v>51</v>
      </c>
      <c r="K7" s="82" t="s">
        <v>51</v>
      </c>
      <c r="L7" s="82" t="s">
        <v>51</v>
      </c>
      <c r="M7" s="60"/>
      <c r="N7" s="60"/>
    </row>
    <row r="8" spans="1:14" ht="11.25">
      <c r="A8" s="58" t="s">
        <v>475</v>
      </c>
      <c r="B8" s="58" t="s">
        <v>49</v>
      </c>
      <c r="C8" s="58" t="s">
        <v>476</v>
      </c>
      <c r="D8" s="85">
        <f>SUM(D9:D15)</f>
        <v>0</v>
      </c>
      <c r="E8" s="85">
        <v>0</v>
      </c>
      <c r="F8" s="85">
        <f>SUM(F9:F15)</f>
        <v>0</v>
      </c>
      <c r="G8" s="85">
        <v>0</v>
      </c>
      <c r="H8" s="82" t="s">
        <v>51</v>
      </c>
      <c r="I8" s="82" t="s">
        <v>51</v>
      </c>
      <c r="J8" s="82" t="s">
        <v>51</v>
      </c>
      <c r="K8" s="82" t="s">
        <v>51</v>
      </c>
      <c r="L8" s="82" t="s">
        <v>51</v>
      </c>
      <c r="M8" s="60"/>
      <c r="N8" s="60"/>
    </row>
    <row r="9" spans="1:14" ht="11.25">
      <c r="A9" s="58" t="s">
        <v>477</v>
      </c>
      <c r="B9" s="58" t="s">
        <v>478</v>
      </c>
      <c r="C9" s="58" t="s">
        <v>479</v>
      </c>
      <c r="D9" s="88" t="s">
        <v>51</v>
      </c>
      <c r="E9" s="88" t="s">
        <v>51</v>
      </c>
      <c r="F9" s="88" t="s">
        <v>51</v>
      </c>
      <c r="G9" s="88" t="s">
        <v>51</v>
      </c>
      <c r="H9" s="89" t="s">
        <v>51</v>
      </c>
      <c r="I9" s="89" t="s">
        <v>51</v>
      </c>
      <c r="J9" s="89" t="s">
        <v>51</v>
      </c>
      <c r="K9" s="89" t="s">
        <v>51</v>
      </c>
      <c r="L9" s="89" t="s">
        <v>51</v>
      </c>
      <c r="M9" s="60"/>
      <c r="N9" s="60"/>
    </row>
    <row r="10" spans="1:14" ht="11.25">
      <c r="A10" s="58" t="s">
        <v>480</v>
      </c>
      <c r="B10" s="58" t="s">
        <v>478</v>
      </c>
      <c r="C10" s="58" t="s">
        <v>481</v>
      </c>
      <c r="D10" s="88" t="s">
        <v>51</v>
      </c>
      <c r="E10" s="88" t="s">
        <v>51</v>
      </c>
      <c r="F10" s="88" t="s">
        <v>51</v>
      </c>
      <c r="G10" s="88" t="s">
        <v>51</v>
      </c>
      <c r="H10" s="89" t="s">
        <v>51</v>
      </c>
      <c r="I10" s="89" t="s">
        <v>51</v>
      </c>
      <c r="J10" s="89" t="s">
        <v>51</v>
      </c>
      <c r="K10" s="89" t="s">
        <v>51</v>
      </c>
      <c r="L10" s="89" t="s">
        <v>51</v>
      </c>
      <c r="M10" s="60"/>
      <c r="N10" s="60"/>
    </row>
    <row r="11" spans="1:14" ht="11.25">
      <c r="A11" s="58" t="s">
        <v>482</v>
      </c>
      <c r="B11" s="58" t="s">
        <v>478</v>
      </c>
      <c r="C11" s="58" t="s">
        <v>483</v>
      </c>
      <c r="D11" s="88" t="s">
        <v>51</v>
      </c>
      <c r="E11" s="88" t="s">
        <v>51</v>
      </c>
      <c r="F11" s="88" t="s">
        <v>51</v>
      </c>
      <c r="G11" s="88" t="s">
        <v>51</v>
      </c>
      <c r="H11" s="89" t="s">
        <v>51</v>
      </c>
      <c r="I11" s="89" t="s">
        <v>51</v>
      </c>
      <c r="J11" s="89" t="s">
        <v>51</v>
      </c>
      <c r="K11" s="89" t="s">
        <v>51</v>
      </c>
      <c r="L11" s="89" t="s">
        <v>51</v>
      </c>
      <c r="M11" s="60"/>
      <c r="N11" s="60"/>
    </row>
    <row r="12" spans="1:14" ht="11.25">
      <c r="A12" s="58" t="s">
        <v>484</v>
      </c>
      <c r="B12" s="58" t="s">
        <v>478</v>
      </c>
      <c r="C12" s="58" t="s">
        <v>485</v>
      </c>
      <c r="D12" s="88" t="s">
        <v>51</v>
      </c>
      <c r="E12" s="88" t="s">
        <v>51</v>
      </c>
      <c r="F12" s="88" t="s">
        <v>51</v>
      </c>
      <c r="G12" s="88" t="s">
        <v>51</v>
      </c>
      <c r="H12" s="89" t="s">
        <v>51</v>
      </c>
      <c r="I12" s="89" t="s">
        <v>51</v>
      </c>
      <c r="J12" s="89" t="s">
        <v>51</v>
      </c>
      <c r="K12" s="89" t="s">
        <v>51</v>
      </c>
      <c r="L12" s="89" t="s">
        <v>51</v>
      </c>
      <c r="M12" s="60"/>
      <c r="N12" s="60"/>
    </row>
    <row r="13" spans="1:14" ht="11.25">
      <c r="A13" s="58" t="s">
        <v>486</v>
      </c>
      <c r="B13" s="58" t="s">
        <v>478</v>
      </c>
      <c r="C13" s="58" t="s">
        <v>487</v>
      </c>
      <c r="D13" s="88"/>
      <c r="E13" s="88" t="s">
        <v>51</v>
      </c>
      <c r="F13" s="88"/>
      <c r="G13" s="88" t="s">
        <v>51</v>
      </c>
      <c r="H13" s="89" t="s">
        <v>51</v>
      </c>
      <c r="I13" s="89" t="s">
        <v>51</v>
      </c>
      <c r="J13" s="89" t="s">
        <v>51</v>
      </c>
      <c r="K13" s="89" t="s">
        <v>51</v>
      </c>
      <c r="L13" s="89" t="s">
        <v>51</v>
      </c>
      <c r="M13" s="60"/>
      <c r="N13" s="60"/>
    </row>
    <row r="14" spans="1:14" ht="22.5">
      <c r="A14" s="58" t="s">
        <v>488</v>
      </c>
      <c r="B14" s="58" t="s">
        <v>478</v>
      </c>
      <c r="C14" s="58" t="s">
        <v>489</v>
      </c>
      <c r="D14" s="88" t="s">
        <v>51</v>
      </c>
      <c r="E14" s="88" t="s">
        <v>51</v>
      </c>
      <c r="F14" s="88" t="s">
        <v>51</v>
      </c>
      <c r="G14" s="88" t="s">
        <v>51</v>
      </c>
      <c r="H14" s="89" t="s">
        <v>51</v>
      </c>
      <c r="I14" s="89" t="s">
        <v>51</v>
      </c>
      <c r="J14" s="89" t="s">
        <v>51</v>
      </c>
      <c r="K14" s="89" t="s">
        <v>51</v>
      </c>
      <c r="L14" s="89" t="s">
        <v>51</v>
      </c>
      <c r="M14" s="60"/>
      <c r="N14" s="60"/>
    </row>
    <row r="15" spans="1:14" ht="11.25">
      <c r="A15" s="58" t="s">
        <v>490</v>
      </c>
      <c r="B15" s="58" t="s">
        <v>49</v>
      </c>
      <c r="C15" s="58" t="s">
        <v>491</v>
      </c>
      <c r="D15" s="85"/>
      <c r="E15" s="85"/>
      <c r="F15" s="85"/>
      <c r="G15" s="85"/>
      <c r="H15" s="82" t="s">
        <v>51</v>
      </c>
      <c r="I15" s="82" t="s">
        <v>51</v>
      </c>
      <c r="J15" s="82" t="s">
        <v>51</v>
      </c>
      <c r="K15" s="82" t="s">
        <v>51</v>
      </c>
      <c r="L15" s="82" t="s">
        <v>51</v>
      </c>
      <c r="M15" s="60"/>
      <c r="N15" s="60"/>
    </row>
    <row r="16" spans="1:14" ht="22.5">
      <c r="A16" s="58" t="s">
        <v>492</v>
      </c>
      <c r="B16" s="58" t="s">
        <v>49</v>
      </c>
      <c r="C16" s="58" t="s">
        <v>493</v>
      </c>
      <c r="D16" s="85">
        <f>SUM(D17:D23)</f>
        <v>34735288</v>
      </c>
      <c r="E16" s="86" t="s">
        <v>532</v>
      </c>
      <c r="F16" s="85">
        <f>SUM(F17:F23)</f>
        <v>8384175.350000001</v>
      </c>
      <c r="G16" s="90">
        <f aca="true" t="shared" si="0" ref="G16:G27">F16/0.8473</f>
        <v>9895167.41413903</v>
      </c>
      <c r="H16" s="82" t="s">
        <v>51</v>
      </c>
      <c r="I16" s="82" t="s">
        <v>51</v>
      </c>
      <c r="J16" s="82" t="s">
        <v>51</v>
      </c>
      <c r="K16" s="82" t="s">
        <v>51</v>
      </c>
      <c r="L16" s="82" t="s">
        <v>51</v>
      </c>
      <c r="M16" s="60"/>
      <c r="N16" s="60"/>
    </row>
    <row r="17" spans="1:14" ht="11.25">
      <c r="A17" s="58" t="s">
        <v>496</v>
      </c>
      <c r="B17" s="58" t="s">
        <v>478</v>
      </c>
      <c r="C17" s="58" t="s">
        <v>497</v>
      </c>
      <c r="D17" s="88">
        <v>11100000</v>
      </c>
      <c r="E17" s="88">
        <f>D17/0.8473</f>
        <v>13100436.681222707</v>
      </c>
      <c r="F17" s="88">
        <v>2775000</v>
      </c>
      <c r="G17" s="88">
        <f t="shared" si="0"/>
        <v>3275109.1703056768</v>
      </c>
      <c r="H17" s="89" t="s">
        <v>84</v>
      </c>
      <c r="I17" s="89" t="s">
        <v>82</v>
      </c>
      <c r="J17" s="89" t="s">
        <v>429</v>
      </c>
      <c r="K17" s="89" t="s">
        <v>391</v>
      </c>
      <c r="L17" s="89" t="s">
        <v>391</v>
      </c>
      <c r="M17" s="60"/>
      <c r="N17" s="60"/>
    </row>
    <row r="18" spans="1:14" ht="11.25">
      <c r="A18" s="58" t="s">
        <v>500</v>
      </c>
      <c r="B18" s="58" t="s">
        <v>478</v>
      </c>
      <c r="C18" s="58" t="s">
        <v>501</v>
      </c>
      <c r="D18" s="88" t="s">
        <v>51</v>
      </c>
      <c r="E18" s="88"/>
      <c r="F18" s="88" t="s">
        <v>51</v>
      </c>
      <c r="G18" s="88"/>
      <c r="H18" s="89" t="s">
        <v>51</v>
      </c>
      <c r="I18" s="89" t="s">
        <v>51</v>
      </c>
      <c r="J18" s="89" t="s">
        <v>51</v>
      </c>
      <c r="K18" s="89" t="s">
        <v>51</v>
      </c>
      <c r="L18" s="89" t="s">
        <v>51</v>
      </c>
      <c r="M18" s="60"/>
      <c r="N18" s="60"/>
    </row>
    <row r="19" spans="1:14" ht="11.25">
      <c r="A19" s="58" t="s">
        <v>502</v>
      </c>
      <c r="B19" s="58" t="s">
        <v>478</v>
      </c>
      <c r="C19" s="58" t="s">
        <v>503</v>
      </c>
      <c r="D19" s="88">
        <v>11338634</v>
      </c>
      <c r="E19" s="88">
        <f aca="true" t="shared" si="1" ref="E19:E27">D19/0.8473</f>
        <v>13382077.186356662</v>
      </c>
      <c r="F19" s="88">
        <v>3056305.1000000006</v>
      </c>
      <c r="G19" s="88">
        <f t="shared" si="0"/>
        <v>3607110.9406349584</v>
      </c>
      <c r="H19" s="89" t="s">
        <v>84</v>
      </c>
      <c r="I19" s="89" t="s">
        <v>82</v>
      </c>
      <c r="J19" s="89" t="s">
        <v>429</v>
      </c>
      <c r="K19" s="89" t="s">
        <v>391</v>
      </c>
      <c r="L19" s="89" t="s">
        <v>391</v>
      </c>
      <c r="M19" s="60"/>
      <c r="N19" s="60"/>
    </row>
    <row r="20" spans="1:14" ht="11.25">
      <c r="A20" s="58" t="s">
        <v>506</v>
      </c>
      <c r="B20" s="58" t="s">
        <v>478</v>
      </c>
      <c r="C20" s="58" t="s">
        <v>507</v>
      </c>
      <c r="D20" s="88">
        <v>9903212</v>
      </c>
      <c r="E20" s="88">
        <f t="shared" si="1"/>
        <v>11687964.121326566</v>
      </c>
      <c r="F20" s="88">
        <v>1687146.04</v>
      </c>
      <c r="G20" s="88">
        <f t="shared" si="0"/>
        <v>1991202.6909005074</v>
      </c>
      <c r="H20" s="89" t="s">
        <v>84</v>
      </c>
      <c r="I20" s="89" t="s">
        <v>82</v>
      </c>
      <c r="J20" s="89" t="s">
        <v>429</v>
      </c>
      <c r="K20" s="89" t="s">
        <v>391</v>
      </c>
      <c r="L20" s="89" t="s">
        <v>391</v>
      </c>
      <c r="M20" s="60"/>
      <c r="N20" s="60"/>
    </row>
    <row r="21" spans="1:14" ht="22.5">
      <c r="A21" s="58" t="s">
        <v>510</v>
      </c>
      <c r="B21" s="58" t="s">
        <v>478</v>
      </c>
      <c r="C21" s="58" t="s">
        <v>511</v>
      </c>
      <c r="D21" s="88" t="s">
        <v>51</v>
      </c>
      <c r="E21" s="88"/>
      <c r="F21" s="88" t="s">
        <v>51</v>
      </c>
      <c r="G21" s="88"/>
      <c r="H21" s="89" t="s">
        <v>51</v>
      </c>
      <c r="I21" s="89" t="s">
        <v>51</v>
      </c>
      <c r="J21" s="89" t="s">
        <v>51</v>
      </c>
      <c r="K21" s="89" t="s">
        <v>51</v>
      </c>
      <c r="L21" s="89" t="s">
        <v>51</v>
      </c>
      <c r="M21" s="60"/>
      <c r="N21" s="60"/>
    </row>
    <row r="22" spans="1:14" ht="11.25">
      <c r="A22" s="58" t="s">
        <v>512</v>
      </c>
      <c r="B22" s="58" t="s">
        <v>478</v>
      </c>
      <c r="C22" s="58" t="s">
        <v>513</v>
      </c>
      <c r="D22" s="88">
        <v>520909</v>
      </c>
      <c r="E22" s="88">
        <f t="shared" si="1"/>
        <v>614786.97037649</v>
      </c>
      <c r="F22" s="88">
        <v>135436.34</v>
      </c>
      <c r="G22" s="88">
        <f t="shared" si="0"/>
        <v>159844.6122978874</v>
      </c>
      <c r="H22" s="89" t="s">
        <v>84</v>
      </c>
      <c r="I22" s="89" t="s">
        <v>82</v>
      </c>
      <c r="J22" s="89" t="s">
        <v>429</v>
      </c>
      <c r="K22" s="89" t="s">
        <v>391</v>
      </c>
      <c r="L22" s="89" t="s">
        <v>391</v>
      </c>
      <c r="M22" s="60"/>
      <c r="N22" s="60"/>
    </row>
    <row r="23" spans="1:14" ht="22.5">
      <c r="A23" s="58" t="s">
        <v>516</v>
      </c>
      <c r="B23" s="58" t="s">
        <v>49</v>
      </c>
      <c r="C23" s="91" t="s">
        <v>533</v>
      </c>
      <c r="D23" s="85">
        <v>1872533</v>
      </c>
      <c r="E23" s="88">
        <f t="shared" si="1"/>
        <v>2210000</v>
      </c>
      <c r="F23" s="85">
        <v>730287.87</v>
      </c>
      <c r="G23" s="88">
        <f t="shared" si="0"/>
        <v>861899.9999999999</v>
      </c>
      <c r="H23" s="82" t="s">
        <v>84</v>
      </c>
      <c r="I23" s="82" t="s">
        <v>82</v>
      </c>
      <c r="J23" s="82" t="s">
        <v>429</v>
      </c>
      <c r="K23" s="82" t="s">
        <v>391</v>
      </c>
      <c r="L23" s="82" t="s">
        <v>391</v>
      </c>
      <c r="M23" s="60"/>
      <c r="N23" s="60"/>
    </row>
    <row r="24" spans="1:14" ht="11.25">
      <c r="A24" s="58" t="s">
        <v>519</v>
      </c>
      <c r="B24" s="58" t="s">
        <v>49</v>
      </c>
      <c r="C24" s="58" t="s">
        <v>520</v>
      </c>
      <c r="D24" s="85">
        <f>SUM(D25:D27)</f>
        <v>109484</v>
      </c>
      <c r="E24" s="88">
        <f t="shared" si="1"/>
        <v>129215.15401864746</v>
      </c>
      <c r="F24" s="85">
        <f>SUM(F25:F27)</f>
        <v>55326</v>
      </c>
      <c r="G24" s="88">
        <f t="shared" si="0"/>
        <v>65296.82520948896</v>
      </c>
      <c r="H24" s="82" t="s">
        <v>51</v>
      </c>
      <c r="I24" s="82" t="s">
        <v>51</v>
      </c>
      <c r="J24" s="82" t="s">
        <v>51</v>
      </c>
      <c r="K24" s="82" t="s">
        <v>51</v>
      </c>
      <c r="L24" s="82" t="s">
        <v>51</v>
      </c>
      <c r="M24" s="60"/>
      <c r="N24" s="60"/>
    </row>
    <row r="25" spans="1:14" ht="11.25">
      <c r="A25" s="58" t="s">
        <v>523</v>
      </c>
      <c r="B25" s="58" t="s">
        <v>49</v>
      </c>
      <c r="C25" s="58" t="s">
        <v>524</v>
      </c>
      <c r="D25" s="85">
        <v>44158</v>
      </c>
      <c r="E25" s="88">
        <f t="shared" si="1"/>
        <v>52116.13360084975</v>
      </c>
      <c r="F25" s="85"/>
      <c r="G25" s="88"/>
      <c r="H25" s="82" t="s">
        <v>84</v>
      </c>
      <c r="I25" s="82" t="s">
        <v>82</v>
      </c>
      <c r="J25" s="82" t="s">
        <v>429</v>
      </c>
      <c r="K25" s="82" t="s">
        <v>391</v>
      </c>
      <c r="L25" s="82" t="s">
        <v>391</v>
      </c>
      <c r="M25" s="60"/>
      <c r="N25" s="60"/>
    </row>
    <row r="26" spans="1:14" ht="11.25">
      <c r="A26" s="58" t="s">
        <v>526</v>
      </c>
      <c r="B26" s="58" t="s">
        <v>49</v>
      </c>
      <c r="C26" s="58" t="s">
        <v>527</v>
      </c>
      <c r="D26" s="85">
        <v>10000</v>
      </c>
      <c r="E26" s="88">
        <f t="shared" si="1"/>
        <v>11802.195208308745</v>
      </c>
      <c r="F26" s="85"/>
      <c r="G26" s="88"/>
      <c r="H26" s="82" t="s">
        <v>84</v>
      </c>
      <c r="I26" s="82" t="s">
        <v>82</v>
      </c>
      <c r="J26" s="82" t="s">
        <v>429</v>
      </c>
      <c r="K26" s="82" t="s">
        <v>391</v>
      </c>
      <c r="L26" s="82" t="s">
        <v>391</v>
      </c>
      <c r="M26" s="60"/>
      <c r="N26" s="60"/>
    </row>
    <row r="27" spans="1:14" ht="22.5">
      <c r="A27" s="58" t="s">
        <v>528</v>
      </c>
      <c r="B27" s="58" t="s">
        <v>49</v>
      </c>
      <c r="C27" s="91" t="s">
        <v>468</v>
      </c>
      <c r="D27" s="85">
        <v>55326</v>
      </c>
      <c r="E27" s="88">
        <f t="shared" si="1"/>
        <v>65296.82520948896</v>
      </c>
      <c r="F27" s="85">
        <v>55326</v>
      </c>
      <c r="G27" s="88">
        <f t="shared" si="0"/>
        <v>65296.82520948896</v>
      </c>
      <c r="H27" s="82" t="s">
        <v>84</v>
      </c>
      <c r="I27" s="82" t="s">
        <v>82</v>
      </c>
      <c r="J27" s="82" t="s">
        <v>429</v>
      </c>
      <c r="K27" s="82" t="s">
        <v>391</v>
      </c>
      <c r="L27" s="82" t="s">
        <v>391</v>
      </c>
      <c r="M27" s="60"/>
      <c r="N27" s="60"/>
    </row>
    <row r="28" ht="11.25"/>
    <row r="29" spans="3:14" ht="11.25">
      <c r="C29" s="125" t="s">
        <v>534</v>
      </c>
      <c r="D29" s="125"/>
      <c r="E29" s="125"/>
      <c r="F29" s="125"/>
      <c r="M29" s="60"/>
      <c r="N29" s="60"/>
    </row>
    <row r="30" ht="11.25"/>
    <row r="31" ht="11.25"/>
    <row r="32" ht="11.25">
      <c r="C32" s="6" t="s">
        <v>542</v>
      </c>
    </row>
    <row r="33" ht="11.25"/>
  </sheetData>
  <sheetProtection/>
  <mergeCells count="4">
    <mergeCell ref="D3:G3"/>
    <mergeCell ref="D4:E4"/>
    <mergeCell ref="F4:G4"/>
    <mergeCell ref="C29:F29"/>
  </mergeCells>
  <dataValidations count="6">
    <dataValidation type="list" allowBlank="1" showInputMessage="1" promptTitle="Type of support" prompt="Please type in custom item or choose from the list." errorTitle="Validation Error" error="Please choose a value from the list." sqref="K9:K14 K18 K21">
      <formula1>Tab4_2018!#REF!</formula1>
    </dataValidation>
    <dataValidation type="list" allowBlank="1" showInputMessage="1" promptTitle="Financial instrument" prompt="Please type in custom item or choose from the list." errorTitle="Validation Error" error="Please choose a value from the list." sqref="J9:J14 J17:J23 J25:J27">
      <formula1>Tab4_2018!#REF!</formula1>
    </dataValidation>
    <dataValidation type="list" allowBlank="1" showInputMessage="1" promptTitle="Funding source" prompt="Please type in custom item or choose from the list." errorTitle="Validation Error" error="Please choose a value from the list." sqref="I9:I14 I17:I23 I25:I27">
      <formula1>Tab4_2018!#REF!</formula1>
    </dataValidation>
    <dataValidation type="list" allowBlank="1" showInputMessage="1" showErrorMessage="1" promptTitle="Sector" prompt="Please choose a value from the list." errorTitle="Validation Error" error="Please choose a value from the list." sqref="L9:L14 L18 L21">
      <formula1>Tab4_2018!#REF!</formula1>
    </dataValidation>
    <dataValidation type="list" allowBlank="1" showInputMessage="1" showErrorMessage="1" promptTitle="Status" prompt="Please choose a value from the list." errorTitle="Validation Error" error="Please choose a value from the list." sqref="H9:H14 H17:H23 H25:H27">
      <formula1>Tab4_2018!#REF!</formula1>
    </dataValidation>
    <dataValidation type="custom" allowBlank="1" showInputMessage="1" showErrorMessage="1" promptTitle="Amount" prompt="Please enter a numeric value" errorTitle="Validation Error" error="Please enter a numeric value" sqref="D9:G14 D17:D22 E17:E27 F17:F22 G16:G27">
      <formula1>OR(D9="NA",D9="NE",D9="NO",D9="IE",D9="C",AND(D9&lt;9999999999999,D9&gt;-999999999))</formula1>
    </dataValidation>
  </dataValidations>
  <printOptions/>
  <pageMargins left="0.7" right="0.7" top="0.75" bottom="0.75" header="0.3" footer="0.3"/>
  <pageSetup orientation="portrait" paperSize="9"/>
  <drawing r:id="rId1"/>
</worksheet>
</file>

<file path=xl/worksheets/sheet18.xml><?xml version="1.0" encoding="utf-8"?>
<worksheet xmlns="http://schemas.openxmlformats.org/spreadsheetml/2006/main" xmlns:r="http://schemas.openxmlformats.org/officeDocument/2006/relationships">
  <sheetPr>
    <pageSetUpPr fitToPage="1"/>
  </sheetPr>
  <dimension ref="A1:N32"/>
  <sheetViews>
    <sheetView zoomScalePageLayoutView="0" workbookViewId="0" topLeftCell="C1">
      <selection activeCell="C32" sqref="C32"/>
    </sheetView>
  </sheetViews>
  <sheetFormatPr defaultColWidth="9.421875" defaultRowHeight="15"/>
  <cols>
    <col min="1" max="2" width="37.421875" style="60" hidden="1" customWidth="1"/>
    <col min="3" max="3" width="40.57421875" style="60" customWidth="1"/>
    <col min="4" max="4" width="13.140625" style="60" bestFit="1" customWidth="1"/>
    <col min="5" max="5" width="14.8515625" style="60" customWidth="1"/>
    <col min="6" max="6" width="17.421875" style="60" customWidth="1"/>
    <col min="7" max="7" width="13.140625" style="60" customWidth="1"/>
    <col min="8" max="11" width="9.421875" style="60" customWidth="1"/>
    <col min="12" max="12" width="7.421875" style="60" customWidth="1"/>
    <col min="13" max="13" width="14.421875" style="6" customWidth="1"/>
    <col min="14" max="14" width="9.421875" style="6" customWidth="1"/>
    <col min="15" max="16384" width="9.421875" style="60" customWidth="1"/>
  </cols>
  <sheetData>
    <row r="1" spans="3:14" ht="11.25">
      <c r="C1" s="19" t="s">
        <v>470</v>
      </c>
      <c r="D1" s="19"/>
      <c r="E1" s="19"/>
      <c r="F1" s="19"/>
      <c r="G1" s="19"/>
      <c r="H1" s="19"/>
      <c r="I1" s="19"/>
      <c r="J1" s="19"/>
      <c r="M1" s="60"/>
      <c r="N1" s="60"/>
    </row>
    <row r="2" spans="3:14" ht="11.25">
      <c r="C2" s="19"/>
      <c r="D2" s="19"/>
      <c r="E2" s="19"/>
      <c r="F2" s="19"/>
      <c r="G2" s="19"/>
      <c r="H2" s="19"/>
      <c r="I2" s="19"/>
      <c r="J2" s="19"/>
      <c r="M2" s="60"/>
      <c r="N2" s="60"/>
    </row>
    <row r="3" spans="3:14" ht="11.25">
      <c r="C3" s="19"/>
      <c r="D3" s="116" t="s">
        <v>21</v>
      </c>
      <c r="E3" s="124"/>
      <c r="F3" s="124"/>
      <c r="G3" s="117"/>
      <c r="H3" s="19"/>
      <c r="I3" s="19"/>
      <c r="J3" s="19"/>
      <c r="M3" s="60"/>
      <c r="N3" s="60"/>
    </row>
    <row r="4" spans="3:14" ht="11.25">
      <c r="C4" s="19"/>
      <c r="D4" s="116" t="s">
        <v>423</v>
      </c>
      <c r="E4" s="117"/>
      <c r="F4" s="116" t="s">
        <v>22</v>
      </c>
      <c r="G4" s="117"/>
      <c r="H4" s="19"/>
      <c r="I4" s="19"/>
      <c r="J4" s="19"/>
      <c r="K4" s="19"/>
      <c r="M4" s="60"/>
      <c r="N4" s="60"/>
    </row>
    <row r="5" spans="1:12" s="8" customFormat="1" ht="22.5">
      <c r="A5" s="7" t="s">
        <v>35</v>
      </c>
      <c r="B5" s="7" t="s">
        <v>36</v>
      </c>
      <c r="C5" s="7" t="s">
        <v>424</v>
      </c>
      <c r="D5" s="7" t="s">
        <v>38</v>
      </c>
      <c r="E5" s="7" t="s">
        <v>39</v>
      </c>
      <c r="F5" s="7" t="s">
        <v>38</v>
      </c>
      <c r="G5" s="7" t="s">
        <v>39</v>
      </c>
      <c r="H5" s="7" t="s">
        <v>40</v>
      </c>
      <c r="I5" s="7" t="s">
        <v>41</v>
      </c>
      <c r="J5" s="7" t="s">
        <v>42</v>
      </c>
      <c r="K5" s="7" t="s">
        <v>43</v>
      </c>
      <c r="L5" s="7" t="s">
        <v>44</v>
      </c>
    </row>
    <row r="6" spans="1:14" ht="11.25">
      <c r="A6" s="82" t="s">
        <v>47</v>
      </c>
      <c r="B6" s="82" t="s">
        <v>47</v>
      </c>
      <c r="C6" s="83">
        <v>2019</v>
      </c>
      <c r="D6" s="84"/>
      <c r="E6" s="84"/>
      <c r="F6" s="84"/>
      <c r="G6" s="84"/>
      <c r="H6" s="84"/>
      <c r="I6" s="84"/>
      <c r="J6" s="84"/>
      <c r="K6" s="84"/>
      <c r="L6" s="84"/>
      <c r="M6" s="60"/>
      <c r="N6" s="60"/>
    </row>
    <row r="7" spans="1:14" ht="11.25">
      <c r="A7" s="58" t="s">
        <v>471</v>
      </c>
      <c r="B7" s="58" t="s">
        <v>49</v>
      </c>
      <c r="C7" s="58" t="s">
        <v>472</v>
      </c>
      <c r="D7" s="85">
        <f>D8+D16+D24</f>
        <v>37018917</v>
      </c>
      <c r="E7" s="85">
        <f>D7/0.8933</f>
        <v>41440632.486286804</v>
      </c>
      <c r="F7" s="85">
        <f>F8+F16+F24</f>
        <v>10448217.5</v>
      </c>
      <c r="G7" s="85">
        <f>F7/0.8933</f>
        <v>11696202.283667302</v>
      </c>
      <c r="H7" s="82" t="s">
        <v>51</v>
      </c>
      <c r="I7" s="82" t="s">
        <v>51</v>
      </c>
      <c r="J7" s="82" t="s">
        <v>51</v>
      </c>
      <c r="K7" s="82" t="s">
        <v>51</v>
      </c>
      <c r="L7" s="82" t="s">
        <v>51</v>
      </c>
      <c r="M7" s="60"/>
      <c r="N7" s="60"/>
    </row>
    <row r="8" spans="1:14" ht="11.25">
      <c r="A8" s="58" t="s">
        <v>475</v>
      </c>
      <c r="B8" s="58" t="s">
        <v>49</v>
      </c>
      <c r="C8" s="58" t="s">
        <v>476</v>
      </c>
      <c r="D8" s="85">
        <f>SUM(D9:D15)</f>
        <v>0</v>
      </c>
      <c r="E8" s="85">
        <f aca="true" t="shared" si="0" ref="E8:E27">D8/0.8933</f>
        <v>0</v>
      </c>
      <c r="F8" s="85">
        <f>SUM(F9:F15)</f>
        <v>0</v>
      </c>
      <c r="G8" s="85">
        <f aca="true" t="shared" si="1" ref="G8:G27">F8/0.8933</f>
        <v>0</v>
      </c>
      <c r="H8" s="82" t="s">
        <v>51</v>
      </c>
      <c r="I8" s="82" t="s">
        <v>51</v>
      </c>
      <c r="J8" s="82" t="s">
        <v>51</v>
      </c>
      <c r="K8" s="82" t="s">
        <v>51</v>
      </c>
      <c r="L8" s="82" t="s">
        <v>51</v>
      </c>
      <c r="M8" s="60"/>
      <c r="N8" s="60"/>
    </row>
    <row r="9" spans="1:14" ht="11.25">
      <c r="A9" s="58" t="s">
        <v>477</v>
      </c>
      <c r="B9" s="58" t="s">
        <v>478</v>
      </c>
      <c r="C9" s="58" t="s">
        <v>479</v>
      </c>
      <c r="D9" s="88" t="s">
        <v>51</v>
      </c>
      <c r="E9" s="85"/>
      <c r="F9" s="88" t="s">
        <v>51</v>
      </c>
      <c r="G9" s="85"/>
      <c r="H9" s="89" t="s">
        <v>51</v>
      </c>
      <c r="I9" s="89" t="s">
        <v>51</v>
      </c>
      <c r="J9" s="89" t="s">
        <v>51</v>
      </c>
      <c r="K9" s="89" t="s">
        <v>51</v>
      </c>
      <c r="L9" s="89" t="s">
        <v>51</v>
      </c>
      <c r="M9" s="60"/>
      <c r="N9" s="60"/>
    </row>
    <row r="10" spans="1:14" ht="11.25">
      <c r="A10" s="58" t="s">
        <v>480</v>
      </c>
      <c r="B10" s="58" t="s">
        <v>478</v>
      </c>
      <c r="C10" s="58" t="s">
        <v>481</v>
      </c>
      <c r="D10" s="88" t="s">
        <v>51</v>
      </c>
      <c r="E10" s="85"/>
      <c r="F10" s="88" t="s">
        <v>51</v>
      </c>
      <c r="G10" s="85"/>
      <c r="H10" s="89" t="s">
        <v>51</v>
      </c>
      <c r="I10" s="89" t="s">
        <v>51</v>
      </c>
      <c r="J10" s="89" t="s">
        <v>51</v>
      </c>
      <c r="K10" s="89" t="s">
        <v>51</v>
      </c>
      <c r="L10" s="89" t="s">
        <v>51</v>
      </c>
      <c r="M10" s="60"/>
      <c r="N10" s="60"/>
    </row>
    <row r="11" spans="1:14" ht="11.25">
      <c r="A11" s="58" t="s">
        <v>482</v>
      </c>
      <c r="B11" s="58" t="s">
        <v>478</v>
      </c>
      <c r="C11" s="58" t="s">
        <v>483</v>
      </c>
      <c r="D11" s="88" t="s">
        <v>51</v>
      </c>
      <c r="E11" s="85"/>
      <c r="F11" s="88" t="s">
        <v>51</v>
      </c>
      <c r="G11" s="85"/>
      <c r="H11" s="89" t="s">
        <v>51</v>
      </c>
      <c r="I11" s="89" t="s">
        <v>51</v>
      </c>
      <c r="J11" s="89" t="s">
        <v>51</v>
      </c>
      <c r="K11" s="89" t="s">
        <v>51</v>
      </c>
      <c r="L11" s="89" t="s">
        <v>51</v>
      </c>
      <c r="M11" s="60"/>
      <c r="N11" s="60"/>
    </row>
    <row r="12" spans="1:14" ht="11.25">
      <c r="A12" s="58" t="s">
        <v>484</v>
      </c>
      <c r="B12" s="58" t="s">
        <v>478</v>
      </c>
      <c r="C12" s="58" t="s">
        <v>485</v>
      </c>
      <c r="D12" s="88" t="s">
        <v>51</v>
      </c>
      <c r="E12" s="85"/>
      <c r="F12" s="88" t="s">
        <v>51</v>
      </c>
      <c r="G12" s="85"/>
      <c r="H12" s="89" t="s">
        <v>51</v>
      </c>
      <c r="I12" s="89" t="s">
        <v>51</v>
      </c>
      <c r="J12" s="89" t="s">
        <v>51</v>
      </c>
      <c r="K12" s="89" t="s">
        <v>51</v>
      </c>
      <c r="L12" s="89" t="s">
        <v>51</v>
      </c>
      <c r="M12" s="60"/>
      <c r="N12" s="60"/>
    </row>
    <row r="13" spans="1:14" ht="11.25">
      <c r="A13" s="58" t="s">
        <v>486</v>
      </c>
      <c r="B13" s="58" t="s">
        <v>478</v>
      </c>
      <c r="C13" s="58" t="s">
        <v>487</v>
      </c>
      <c r="D13" s="88"/>
      <c r="E13" s="85"/>
      <c r="F13" s="88"/>
      <c r="G13" s="85"/>
      <c r="H13" s="89" t="s">
        <v>51</v>
      </c>
      <c r="I13" s="89" t="s">
        <v>51</v>
      </c>
      <c r="J13" s="89" t="s">
        <v>51</v>
      </c>
      <c r="K13" s="89" t="s">
        <v>51</v>
      </c>
      <c r="L13" s="89" t="s">
        <v>51</v>
      </c>
      <c r="M13" s="60"/>
      <c r="N13" s="60"/>
    </row>
    <row r="14" spans="1:14" ht="22.5">
      <c r="A14" s="58" t="s">
        <v>488</v>
      </c>
      <c r="B14" s="58" t="s">
        <v>478</v>
      </c>
      <c r="C14" s="58" t="s">
        <v>489</v>
      </c>
      <c r="D14" s="88" t="s">
        <v>51</v>
      </c>
      <c r="E14" s="85"/>
      <c r="F14" s="88" t="s">
        <v>51</v>
      </c>
      <c r="G14" s="85"/>
      <c r="H14" s="89" t="s">
        <v>51</v>
      </c>
      <c r="I14" s="89" t="s">
        <v>51</v>
      </c>
      <c r="J14" s="89" t="s">
        <v>51</v>
      </c>
      <c r="K14" s="89" t="s">
        <v>51</v>
      </c>
      <c r="L14" s="89" t="s">
        <v>51</v>
      </c>
      <c r="M14" s="60"/>
      <c r="N14" s="60"/>
    </row>
    <row r="15" spans="1:14" ht="11.25">
      <c r="A15" s="58" t="s">
        <v>490</v>
      </c>
      <c r="B15" s="58" t="s">
        <v>49</v>
      </c>
      <c r="C15" s="58" t="s">
        <v>491</v>
      </c>
      <c r="D15" s="92"/>
      <c r="E15" s="85"/>
      <c r="F15" s="92"/>
      <c r="G15" s="85">
        <f t="shared" si="1"/>
        <v>0</v>
      </c>
      <c r="H15" s="82" t="s">
        <v>51</v>
      </c>
      <c r="I15" s="82" t="s">
        <v>51</v>
      </c>
      <c r="J15" s="82" t="s">
        <v>51</v>
      </c>
      <c r="K15" s="82" t="s">
        <v>51</v>
      </c>
      <c r="L15" s="82" t="s">
        <v>51</v>
      </c>
      <c r="M15" s="60"/>
      <c r="N15" s="60"/>
    </row>
    <row r="16" spans="1:14" ht="22.5">
      <c r="A16" s="58" t="s">
        <v>492</v>
      </c>
      <c r="B16" s="58" t="s">
        <v>49</v>
      </c>
      <c r="C16" s="58" t="s">
        <v>493</v>
      </c>
      <c r="D16" s="85">
        <f>SUM(D17:D23)</f>
        <v>36819323</v>
      </c>
      <c r="E16" s="85">
        <f t="shared" si="0"/>
        <v>41217198.02977723</v>
      </c>
      <c r="F16" s="85">
        <f>SUM(F17:F23)</f>
        <v>10393856.5</v>
      </c>
      <c r="G16" s="85">
        <f t="shared" si="1"/>
        <v>11635348.14731893</v>
      </c>
      <c r="H16" s="82" t="s">
        <v>51</v>
      </c>
      <c r="I16" s="82" t="s">
        <v>51</v>
      </c>
      <c r="J16" s="82" t="s">
        <v>51</v>
      </c>
      <c r="K16" s="82" t="s">
        <v>51</v>
      </c>
      <c r="L16" s="82" t="s">
        <v>51</v>
      </c>
      <c r="M16" s="60"/>
      <c r="N16" s="60"/>
    </row>
    <row r="17" spans="1:14" ht="11.25">
      <c r="A17" s="58" t="s">
        <v>496</v>
      </c>
      <c r="B17" s="58" t="s">
        <v>478</v>
      </c>
      <c r="C17" s="58" t="s">
        <v>497</v>
      </c>
      <c r="D17" s="88">
        <v>14570000</v>
      </c>
      <c r="E17" s="85">
        <f t="shared" si="0"/>
        <v>16310310.086197246</v>
      </c>
      <c r="F17" s="88">
        <v>3301500</v>
      </c>
      <c r="G17" s="85">
        <f t="shared" si="1"/>
        <v>3695846.8599574612</v>
      </c>
      <c r="H17" s="89" t="s">
        <v>84</v>
      </c>
      <c r="I17" s="89" t="s">
        <v>82</v>
      </c>
      <c r="J17" s="89" t="s">
        <v>429</v>
      </c>
      <c r="K17" s="89" t="s">
        <v>391</v>
      </c>
      <c r="L17" s="89" t="s">
        <v>391</v>
      </c>
      <c r="M17" s="60"/>
      <c r="N17" s="60"/>
    </row>
    <row r="18" spans="1:14" ht="11.25">
      <c r="A18" s="58" t="s">
        <v>500</v>
      </c>
      <c r="B18" s="58" t="s">
        <v>478</v>
      </c>
      <c r="C18" s="58" t="s">
        <v>501</v>
      </c>
      <c r="D18" s="88" t="s">
        <v>51</v>
      </c>
      <c r="E18" s="85"/>
      <c r="F18" s="88" t="s">
        <v>51</v>
      </c>
      <c r="G18" s="85"/>
      <c r="H18" s="89" t="s">
        <v>51</v>
      </c>
      <c r="I18" s="89" t="s">
        <v>51</v>
      </c>
      <c r="J18" s="89" t="s">
        <v>51</v>
      </c>
      <c r="K18" s="89" t="s">
        <v>51</v>
      </c>
      <c r="L18" s="89" t="s">
        <v>51</v>
      </c>
      <c r="M18" s="60"/>
      <c r="N18" s="60"/>
    </row>
    <row r="19" spans="1:14" ht="11.25">
      <c r="A19" s="58" t="s">
        <v>502</v>
      </c>
      <c r="B19" s="58" t="s">
        <v>478</v>
      </c>
      <c r="C19" s="58" t="s">
        <v>503</v>
      </c>
      <c r="D19" s="88">
        <v>17763212</v>
      </c>
      <c r="E19" s="85">
        <f t="shared" si="0"/>
        <v>19884934.51248181</v>
      </c>
      <c r="F19" s="88">
        <v>5816278.260000001</v>
      </c>
      <c r="G19" s="85">
        <f t="shared" si="1"/>
        <v>6511002.194111722</v>
      </c>
      <c r="H19" s="89" t="s">
        <v>84</v>
      </c>
      <c r="I19" s="89" t="s">
        <v>82</v>
      </c>
      <c r="J19" s="89" t="s">
        <v>429</v>
      </c>
      <c r="K19" s="89" t="s">
        <v>391</v>
      </c>
      <c r="L19" s="89" t="s">
        <v>391</v>
      </c>
      <c r="M19" s="60"/>
      <c r="N19" s="60"/>
    </row>
    <row r="20" spans="1:14" ht="11.25">
      <c r="A20" s="58" t="s">
        <v>506</v>
      </c>
      <c r="B20" s="58" t="s">
        <v>478</v>
      </c>
      <c r="C20" s="58" t="s">
        <v>507</v>
      </c>
      <c r="D20" s="88">
        <v>60000</v>
      </c>
      <c r="E20" s="85">
        <f t="shared" si="0"/>
        <v>67166.68532407926</v>
      </c>
      <c r="F20" s="88">
        <v>16800</v>
      </c>
      <c r="G20" s="85">
        <f t="shared" si="1"/>
        <v>18806.671890742193</v>
      </c>
      <c r="H20" s="89" t="s">
        <v>84</v>
      </c>
      <c r="I20" s="89" t="s">
        <v>82</v>
      </c>
      <c r="J20" s="89" t="s">
        <v>429</v>
      </c>
      <c r="K20" s="89" t="s">
        <v>391</v>
      </c>
      <c r="L20" s="89" t="s">
        <v>391</v>
      </c>
      <c r="M20" s="60"/>
      <c r="N20" s="60"/>
    </row>
    <row r="21" spans="1:14" ht="22.5">
      <c r="A21" s="58" t="s">
        <v>510</v>
      </c>
      <c r="B21" s="58" t="s">
        <v>478</v>
      </c>
      <c r="C21" s="58" t="s">
        <v>511</v>
      </c>
      <c r="D21" s="88" t="s">
        <v>51</v>
      </c>
      <c r="E21" s="85"/>
      <c r="F21" s="88" t="s">
        <v>51</v>
      </c>
      <c r="G21" s="85"/>
      <c r="H21" s="89" t="s">
        <v>51</v>
      </c>
      <c r="I21" s="89" t="s">
        <v>51</v>
      </c>
      <c r="J21" s="89" t="s">
        <v>51</v>
      </c>
      <c r="K21" s="89" t="s">
        <v>51</v>
      </c>
      <c r="L21" s="89" t="s">
        <v>51</v>
      </c>
      <c r="M21" s="60"/>
      <c r="N21" s="60"/>
    </row>
    <row r="22" spans="1:14" ht="11.25">
      <c r="A22" s="58" t="s">
        <v>512</v>
      </c>
      <c r="B22" s="58" t="s">
        <v>478</v>
      </c>
      <c r="C22" s="58" t="s">
        <v>513</v>
      </c>
      <c r="D22" s="88">
        <v>549189</v>
      </c>
      <c r="E22" s="85">
        <f t="shared" si="0"/>
        <v>614786.7457740961</v>
      </c>
      <c r="F22" s="88">
        <v>148281.03</v>
      </c>
      <c r="G22" s="85">
        <f t="shared" si="1"/>
        <v>165992.42135900594</v>
      </c>
      <c r="H22" s="89" t="s">
        <v>84</v>
      </c>
      <c r="I22" s="89" t="s">
        <v>82</v>
      </c>
      <c r="J22" s="89" t="s">
        <v>429</v>
      </c>
      <c r="K22" s="89" t="s">
        <v>391</v>
      </c>
      <c r="L22" s="89" t="s">
        <v>391</v>
      </c>
      <c r="M22" s="60"/>
      <c r="N22" s="60"/>
    </row>
    <row r="23" spans="1:14" ht="33.75">
      <c r="A23" s="58" t="s">
        <v>516</v>
      </c>
      <c r="B23" s="58" t="s">
        <v>49</v>
      </c>
      <c r="C23" s="91" t="s">
        <v>460</v>
      </c>
      <c r="D23" s="85">
        <v>3876922</v>
      </c>
      <c r="E23" s="85">
        <f t="shared" si="0"/>
        <v>4340000</v>
      </c>
      <c r="F23" s="85">
        <v>1110997.21</v>
      </c>
      <c r="G23" s="85">
        <f t="shared" si="1"/>
        <v>1243700</v>
      </c>
      <c r="H23" s="82" t="s">
        <v>84</v>
      </c>
      <c r="I23" s="82" t="s">
        <v>82</v>
      </c>
      <c r="J23" s="82" t="s">
        <v>429</v>
      </c>
      <c r="K23" s="82" t="s">
        <v>391</v>
      </c>
      <c r="L23" s="82" t="s">
        <v>391</v>
      </c>
      <c r="M23" s="60"/>
      <c r="N23" s="60"/>
    </row>
    <row r="24" spans="1:14" ht="11.25">
      <c r="A24" s="58" t="s">
        <v>519</v>
      </c>
      <c r="B24" s="58" t="s">
        <v>49</v>
      </c>
      <c r="C24" s="58" t="s">
        <v>520</v>
      </c>
      <c r="D24" s="85">
        <f>SUM(D25:D27)</f>
        <v>199594</v>
      </c>
      <c r="E24" s="85">
        <f t="shared" si="0"/>
        <v>223434.45650957126</v>
      </c>
      <c r="F24" s="85">
        <f>SUM(F25:F27)</f>
        <v>54361</v>
      </c>
      <c r="G24" s="85">
        <f t="shared" si="1"/>
        <v>60854.13634837121</v>
      </c>
      <c r="H24" s="82" t="s">
        <v>51</v>
      </c>
      <c r="I24" s="82" t="s">
        <v>51</v>
      </c>
      <c r="J24" s="82" t="s">
        <v>51</v>
      </c>
      <c r="K24" s="82" t="s">
        <v>51</v>
      </c>
      <c r="L24" s="82" t="s">
        <v>51</v>
      </c>
      <c r="M24" s="60"/>
      <c r="N24" s="60"/>
    </row>
    <row r="25" spans="1:14" ht="11.25">
      <c r="A25" s="58" t="s">
        <v>523</v>
      </c>
      <c r="B25" s="58" t="s">
        <v>49</v>
      </c>
      <c r="C25" s="58" t="s">
        <v>524</v>
      </c>
      <c r="D25" s="85">
        <v>145233</v>
      </c>
      <c r="E25" s="85">
        <f t="shared" si="0"/>
        <v>162580.32016120004</v>
      </c>
      <c r="F25" s="92"/>
      <c r="G25" s="85"/>
      <c r="H25" s="82" t="s">
        <v>84</v>
      </c>
      <c r="I25" s="82" t="s">
        <v>82</v>
      </c>
      <c r="J25" s="82" t="s">
        <v>429</v>
      </c>
      <c r="K25" s="82" t="s">
        <v>391</v>
      </c>
      <c r="L25" s="82" t="s">
        <v>391</v>
      </c>
      <c r="M25" s="60"/>
      <c r="N25" s="60"/>
    </row>
    <row r="26" spans="1:14" ht="11.25">
      <c r="A26" s="58" t="s">
        <v>526</v>
      </c>
      <c r="B26" s="58" t="s">
        <v>49</v>
      </c>
      <c r="C26" s="58" t="s">
        <v>527</v>
      </c>
      <c r="D26" s="85"/>
      <c r="E26" s="85">
        <f t="shared" si="0"/>
        <v>0</v>
      </c>
      <c r="F26" s="92"/>
      <c r="G26" s="85"/>
      <c r="H26" s="82" t="s">
        <v>51</v>
      </c>
      <c r="I26" s="82" t="s">
        <v>51</v>
      </c>
      <c r="J26" s="82" t="s">
        <v>51</v>
      </c>
      <c r="K26" s="82" t="s">
        <v>51</v>
      </c>
      <c r="L26" s="82" t="s">
        <v>51</v>
      </c>
      <c r="M26" s="60"/>
      <c r="N26" s="60"/>
    </row>
    <row r="27" spans="1:14" ht="22.5">
      <c r="A27" s="58" t="s">
        <v>528</v>
      </c>
      <c r="B27" s="58" t="s">
        <v>49</v>
      </c>
      <c r="C27" s="91" t="s">
        <v>468</v>
      </c>
      <c r="D27" s="85">
        <v>54361</v>
      </c>
      <c r="E27" s="85">
        <f t="shared" si="0"/>
        <v>60854.13634837121</v>
      </c>
      <c r="F27" s="85">
        <v>54361</v>
      </c>
      <c r="G27" s="85">
        <f t="shared" si="1"/>
        <v>60854.13634837121</v>
      </c>
      <c r="H27" s="82" t="s">
        <v>84</v>
      </c>
      <c r="I27" s="82" t="s">
        <v>82</v>
      </c>
      <c r="J27" s="82" t="s">
        <v>429</v>
      </c>
      <c r="K27" s="82" t="s">
        <v>391</v>
      </c>
      <c r="L27" s="82" t="s">
        <v>391</v>
      </c>
      <c r="M27" s="60"/>
      <c r="N27" s="60"/>
    </row>
    <row r="28" ht="11.25"/>
    <row r="29" spans="3:14" ht="11.25">
      <c r="C29" s="60" t="s">
        <v>535</v>
      </c>
      <c r="M29" s="60"/>
      <c r="N29" s="60"/>
    </row>
    <row r="30" ht="11.25"/>
    <row r="31" ht="11.25"/>
    <row r="32" ht="9.75">
      <c r="C32" s="6" t="s">
        <v>542</v>
      </c>
    </row>
  </sheetData>
  <sheetProtection/>
  <mergeCells count="3">
    <mergeCell ref="D3:G3"/>
    <mergeCell ref="D4:E4"/>
    <mergeCell ref="F4:G4"/>
  </mergeCells>
  <dataValidations count="6">
    <dataValidation type="list" allowBlank="1" showInputMessage="1" showErrorMessage="1" promptTitle="Status" prompt="Please choose a value from the list." errorTitle="Validation Error" error="Please choose a value from the list." sqref="H9:H14 H27 H25 H17:H23">
      <formula1>Tab4_2019!#REF!</formula1>
    </dataValidation>
    <dataValidation type="list" allowBlank="1" showInputMessage="1" showErrorMessage="1" promptTitle="Sector" prompt="Please choose a value from the list." errorTitle="Validation Error" error="Please choose a value from the list." sqref="L9:L14 L18 L21">
      <formula1>Tab4_2019!#REF!</formula1>
    </dataValidation>
    <dataValidation type="list" allowBlank="1" showInputMessage="1" promptTitle="Funding source" prompt="Please type in custom item or choose from the list." errorTitle="Validation Error" error="Please choose a value from the list." sqref="I9:I14 I27 I25 I17:I23">
      <formula1>Tab4_2019!#REF!</formula1>
    </dataValidation>
    <dataValidation type="list" allowBlank="1" showInputMessage="1" promptTitle="Financial instrument" prompt="Please type in custom item or choose from the list." errorTitle="Validation Error" error="Please choose a value from the list." sqref="J9:J14 J27 J25 J17:J23">
      <formula1>Tab4_2019!#REF!</formula1>
    </dataValidation>
    <dataValidation type="list" allowBlank="1" showInputMessage="1" promptTitle="Type of support" prompt="Please type in custom item or choose from the list." errorTitle="Validation Error" error="Please choose a value from the list." sqref="K9:K14 K18 K21">
      <formula1>Tab4_2019!#REF!</formula1>
    </dataValidation>
    <dataValidation type="custom" allowBlank="1" showInputMessage="1" showErrorMessage="1" promptTitle="Amount" prompt="Please enter a numeric value" errorTitle="Validation Error" error="Please enter a numeric value" sqref="F9:F14 D17:D22 D9:D14 F17:F22">
      <formula1>OR(F9="NA",F9="NE",F9="NO",F9="IE",F9="C",AND(F9&lt;9999999999999,F9&gt;-999999999))</formula1>
    </dataValidation>
  </dataValidations>
  <printOptions/>
  <pageMargins left="0.7" right="0.7" top="0.75" bottom="0.75" header="0.3" footer="0.3"/>
  <pageSetup fitToHeight="0" fitToWidth="1" horizontalDpi="600" verticalDpi="600" orientation="landscape" paperSize="9" scale="91" r:id="rId2"/>
  <drawing r:id="rId1"/>
</worksheet>
</file>

<file path=xl/worksheets/sheet19.xml><?xml version="1.0" encoding="utf-8"?>
<worksheet xmlns="http://schemas.openxmlformats.org/spreadsheetml/2006/main" xmlns:r="http://schemas.openxmlformats.org/officeDocument/2006/relationships">
  <sheetPr>
    <pageSetUpPr fitToPage="1"/>
  </sheetPr>
  <dimension ref="A1:L32"/>
  <sheetViews>
    <sheetView zoomScalePageLayoutView="0" workbookViewId="0" topLeftCell="C1">
      <selection activeCell="C32" sqref="C32"/>
    </sheetView>
  </sheetViews>
  <sheetFormatPr defaultColWidth="9.421875" defaultRowHeight="15"/>
  <cols>
    <col min="1" max="2" width="37.421875" style="6" hidden="1" customWidth="1"/>
    <col min="3" max="3" width="40.57421875" style="6" customWidth="1"/>
    <col min="4" max="5" width="13.8515625" style="6" customWidth="1"/>
    <col min="6" max="6" width="13.57421875" style="6" customWidth="1"/>
    <col min="7" max="7" width="13.140625" style="6" customWidth="1"/>
    <col min="8" max="11" width="9.421875" style="6" customWidth="1"/>
    <col min="12" max="12" width="20.57421875" style="6" customWidth="1"/>
    <col min="13" max="13" width="14.421875" style="6" customWidth="1"/>
    <col min="14" max="14" width="9.421875" style="6" customWidth="1"/>
    <col min="15" max="16384" width="9.421875" style="6" customWidth="1"/>
  </cols>
  <sheetData>
    <row r="1" spans="3:10" ht="10.5">
      <c r="C1" s="19" t="s">
        <v>470</v>
      </c>
      <c r="D1" s="19"/>
      <c r="E1" s="19"/>
      <c r="F1" s="19"/>
      <c r="G1" s="19"/>
      <c r="H1" s="19"/>
      <c r="I1" s="19"/>
      <c r="J1" s="20"/>
    </row>
    <row r="2" spans="3:10" ht="10.5">
      <c r="C2" s="19"/>
      <c r="D2" s="19"/>
      <c r="E2" s="19"/>
      <c r="F2" s="19"/>
      <c r="G2" s="19"/>
      <c r="H2" s="19"/>
      <c r="I2" s="19"/>
      <c r="J2" s="20"/>
    </row>
    <row r="3" spans="3:10" ht="10.5">
      <c r="C3" s="19"/>
      <c r="D3" s="116" t="s">
        <v>21</v>
      </c>
      <c r="E3" s="124"/>
      <c r="F3" s="124"/>
      <c r="G3" s="117"/>
      <c r="H3" s="19"/>
      <c r="I3" s="19"/>
      <c r="J3" s="20"/>
    </row>
    <row r="4" spans="3:11" ht="10.5">
      <c r="C4" s="20"/>
      <c r="D4" s="116" t="s">
        <v>423</v>
      </c>
      <c r="E4" s="117"/>
      <c r="F4" s="116" t="s">
        <v>22</v>
      </c>
      <c r="G4" s="117"/>
      <c r="H4" s="20"/>
      <c r="I4" s="20"/>
      <c r="J4" s="20"/>
      <c r="K4" s="20"/>
    </row>
    <row r="5" spans="1:12" s="8" customFormat="1" ht="19.5">
      <c r="A5" s="7" t="s">
        <v>35</v>
      </c>
      <c r="B5" s="7" t="s">
        <v>36</v>
      </c>
      <c r="C5" s="7" t="s">
        <v>424</v>
      </c>
      <c r="D5" s="7" t="s">
        <v>38</v>
      </c>
      <c r="E5" s="7" t="s">
        <v>39</v>
      </c>
      <c r="F5" s="7" t="s">
        <v>38</v>
      </c>
      <c r="G5" s="7" t="s">
        <v>39</v>
      </c>
      <c r="H5" s="7" t="s">
        <v>40</v>
      </c>
      <c r="I5" s="7" t="s">
        <v>41</v>
      </c>
      <c r="J5" s="7" t="s">
        <v>42</v>
      </c>
      <c r="K5" s="7" t="s">
        <v>43</v>
      </c>
      <c r="L5" s="7" t="s">
        <v>44</v>
      </c>
    </row>
    <row r="6" spans="1:12" ht="11.25">
      <c r="A6" s="9" t="s">
        <v>47</v>
      </c>
      <c r="B6" s="9" t="s">
        <v>47</v>
      </c>
      <c r="C6" s="10">
        <v>2020</v>
      </c>
      <c r="D6" s="21"/>
      <c r="E6" s="21"/>
      <c r="F6" s="21"/>
      <c r="G6" s="21"/>
      <c r="H6" s="21"/>
      <c r="I6" s="21"/>
      <c r="J6" s="21"/>
      <c r="K6" s="21"/>
      <c r="L6" s="21"/>
    </row>
    <row r="7" spans="1:12" ht="11.25">
      <c r="A7" s="5" t="s">
        <v>471</v>
      </c>
      <c r="B7" s="5" t="s">
        <v>49</v>
      </c>
      <c r="C7" s="5" t="s">
        <v>472</v>
      </c>
      <c r="D7" s="70">
        <f>D8+D16+D24</f>
        <v>4833382</v>
      </c>
      <c r="E7" s="70">
        <f>D7/0.8775</f>
        <v>5508127.635327635</v>
      </c>
      <c r="F7" s="70">
        <f>F8+F16+F24</f>
        <v>2201304.1</v>
      </c>
      <c r="G7" s="78">
        <f>F7/0.8775</f>
        <v>2508608.6609686613</v>
      </c>
      <c r="H7" s="9" t="s">
        <v>51</v>
      </c>
      <c r="I7" s="9" t="s">
        <v>51</v>
      </c>
      <c r="J7" s="9" t="s">
        <v>51</v>
      </c>
      <c r="K7" s="9" t="s">
        <v>51</v>
      </c>
      <c r="L7" s="9" t="s">
        <v>51</v>
      </c>
    </row>
    <row r="8" spans="1:12" ht="11.25">
      <c r="A8" s="5" t="s">
        <v>475</v>
      </c>
      <c r="B8" s="5" t="s">
        <v>49</v>
      </c>
      <c r="C8" s="5" t="s">
        <v>476</v>
      </c>
      <c r="D8" s="70">
        <f>SUM(D9:D15)</f>
        <v>1000000</v>
      </c>
      <c r="E8" s="70">
        <f>D8/0.8775</f>
        <v>1139601.1396011396</v>
      </c>
      <c r="F8" s="70">
        <f>SUM(F9:F15)</f>
        <v>1000000</v>
      </c>
      <c r="G8" s="78">
        <f>F8/0.8775</f>
        <v>1139601.1396011396</v>
      </c>
      <c r="H8" s="9" t="s">
        <v>51</v>
      </c>
      <c r="I8" s="9" t="s">
        <v>51</v>
      </c>
      <c r="J8" s="9" t="s">
        <v>51</v>
      </c>
      <c r="K8" s="9" t="s">
        <v>51</v>
      </c>
      <c r="L8" s="9" t="s">
        <v>51</v>
      </c>
    </row>
    <row r="9" spans="1:12" ht="11.25">
      <c r="A9" s="5" t="s">
        <v>477</v>
      </c>
      <c r="B9" s="5" t="s">
        <v>478</v>
      </c>
      <c r="C9" s="5" t="s">
        <v>479</v>
      </c>
      <c r="D9" s="79" t="s">
        <v>51</v>
      </c>
      <c r="E9" s="70"/>
      <c r="F9" s="79" t="s">
        <v>51</v>
      </c>
      <c r="G9" s="78"/>
      <c r="H9" s="80" t="s">
        <v>51</v>
      </c>
      <c r="I9" s="80" t="s">
        <v>51</v>
      </c>
      <c r="J9" s="80" t="s">
        <v>51</v>
      </c>
      <c r="K9" s="80" t="s">
        <v>51</v>
      </c>
      <c r="L9" s="80" t="s">
        <v>51</v>
      </c>
    </row>
    <row r="10" spans="1:12" ht="11.25">
      <c r="A10" s="5" t="s">
        <v>480</v>
      </c>
      <c r="B10" s="5" t="s">
        <v>478</v>
      </c>
      <c r="C10" s="5" t="s">
        <v>481</v>
      </c>
      <c r="D10" s="79" t="s">
        <v>51</v>
      </c>
      <c r="E10" s="70"/>
      <c r="F10" s="79" t="s">
        <v>51</v>
      </c>
      <c r="G10" s="78"/>
      <c r="H10" s="80" t="s">
        <v>51</v>
      </c>
      <c r="I10" s="80" t="s">
        <v>51</v>
      </c>
      <c r="J10" s="80" t="s">
        <v>51</v>
      </c>
      <c r="K10" s="80" t="s">
        <v>51</v>
      </c>
      <c r="L10" s="80" t="s">
        <v>51</v>
      </c>
    </row>
    <row r="11" spans="1:12" ht="11.25">
      <c r="A11" s="5" t="s">
        <v>482</v>
      </c>
      <c r="B11" s="5" t="s">
        <v>478</v>
      </c>
      <c r="C11" s="5" t="s">
        <v>483</v>
      </c>
      <c r="D11" s="79" t="s">
        <v>51</v>
      </c>
      <c r="E11" s="70"/>
      <c r="F11" s="79" t="s">
        <v>51</v>
      </c>
      <c r="G11" s="78"/>
      <c r="H11" s="80" t="s">
        <v>51</v>
      </c>
      <c r="I11" s="80" t="s">
        <v>51</v>
      </c>
      <c r="J11" s="80" t="s">
        <v>51</v>
      </c>
      <c r="K11" s="80" t="s">
        <v>51</v>
      </c>
      <c r="L11" s="80" t="s">
        <v>51</v>
      </c>
    </row>
    <row r="12" spans="1:12" ht="11.25">
      <c r="A12" s="5" t="s">
        <v>484</v>
      </c>
      <c r="B12" s="5" t="s">
        <v>478</v>
      </c>
      <c r="C12" s="5" t="s">
        <v>485</v>
      </c>
      <c r="D12" s="79" t="s">
        <v>51</v>
      </c>
      <c r="E12" s="70"/>
      <c r="F12" s="79" t="s">
        <v>51</v>
      </c>
      <c r="G12" s="78"/>
      <c r="H12" s="80" t="s">
        <v>51</v>
      </c>
      <c r="I12" s="80" t="s">
        <v>51</v>
      </c>
      <c r="J12" s="80" t="s">
        <v>51</v>
      </c>
      <c r="K12" s="80" t="s">
        <v>51</v>
      </c>
      <c r="L12" s="80" t="s">
        <v>51</v>
      </c>
    </row>
    <row r="13" spans="1:12" ht="11.25">
      <c r="A13" s="5" t="s">
        <v>486</v>
      </c>
      <c r="B13" s="5" t="s">
        <v>478</v>
      </c>
      <c r="C13" s="5" t="s">
        <v>487</v>
      </c>
      <c r="D13" s="79">
        <v>1000000</v>
      </c>
      <c r="E13" s="70">
        <f>D13/0.8775</f>
        <v>1139601.1396011396</v>
      </c>
      <c r="F13" s="79">
        <v>1000000</v>
      </c>
      <c r="G13" s="78">
        <f>F13/0.8775</f>
        <v>1139601.1396011396</v>
      </c>
      <c r="H13" s="80" t="s">
        <v>84</v>
      </c>
      <c r="I13" s="80" t="s">
        <v>82</v>
      </c>
      <c r="J13" s="80" t="s">
        <v>429</v>
      </c>
      <c r="K13" s="80" t="s">
        <v>391</v>
      </c>
      <c r="L13" s="80" t="s">
        <v>391</v>
      </c>
    </row>
    <row r="14" spans="1:12" ht="22.5">
      <c r="A14" s="5" t="s">
        <v>488</v>
      </c>
      <c r="B14" s="5" t="s">
        <v>478</v>
      </c>
      <c r="C14" s="5" t="s">
        <v>489</v>
      </c>
      <c r="D14" s="79" t="s">
        <v>51</v>
      </c>
      <c r="E14" s="70"/>
      <c r="F14" s="79" t="s">
        <v>51</v>
      </c>
      <c r="G14" s="78"/>
      <c r="H14" s="80" t="s">
        <v>51</v>
      </c>
      <c r="I14" s="80" t="s">
        <v>51</v>
      </c>
      <c r="J14" s="80" t="s">
        <v>51</v>
      </c>
      <c r="K14" s="80" t="s">
        <v>51</v>
      </c>
      <c r="L14" s="80" t="s">
        <v>51</v>
      </c>
    </row>
    <row r="15" spans="1:12" ht="11.25">
      <c r="A15" s="5" t="s">
        <v>490</v>
      </c>
      <c r="B15" s="5" t="s">
        <v>49</v>
      </c>
      <c r="C15" s="5" t="s">
        <v>491</v>
      </c>
      <c r="D15" s="81"/>
      <c r="E15" s="70"/>
      <c r="F15" s="81"/>
      <c r="G15" s="78"/>
      <c r="H15" s="9" t="s">
        <v>51</v>
      </c>
      <c r="I15" s="9" t="s">
        <v>51</v>
      </c>
      <c r="J15" s="9" t="s">
        <v>51</v>
      </c>
      <c r="K15" s="9" t="s">
        <v>51</v>
      </c>
      <c r="L15" s="9" t="s">
        <v>51</v>
      </c>
    </row>
    <row r="16" spans="1:12" ht="22.5">
      <c r="A16" s="5" t="s">
        <v>492</v>
      </c>
      <c r="B16" s="5" t="s">
        <v>49</v>
      </c>
      <c r="C16" s="5" t="s">
        <v>493</v>
      </c>
      <c r="D16" s="70">
        <f>SUM(D17:D23)</f>
        <v>3736430</v>
      </c>
      <c r="E16" s="70">
        <f>D16/0.8775</f>
        <v>4258039.886039887</v>
      </c>
      <c r="F16" s="70">
        <f>SUM(F17:F23)</f>
        <v>1146693.1</v>
      </c>
      <c r="G16" s="78">
        <f>F16/0.8775</f>
        <v>1306772.7635327638</v>
      </c>
      <c r="H16" s="9" t="s">
        <v>51</v>
      </c>
      <c r="I16" s="9" t="s">
        <v>51</v>
      </c>
      <c r="J16" s="9" t="s">
        <v>51</v>
      </c>
      <c r="K16" s="9" t="s">
        <v>51</v>
      </c>
      <c r="L16" s="9" t="s">
        <v>51</v>
      </c>
    </row>
    <row r="17" spans="1:12" ht="11.25">
      <c r="A17" s="5" t="s">
        <v>496</v>
      </c>
      <c r="B17" s="5" t="s">
        <v>478</v>
      </c>
      <c r="C17" s="5" t="s">
        <v>497</v>
      </c>
      <c r="D17" s="79">
        <v>3410000</v>
      </c>
      <c r="E17" s="70">
        <f>D17/0.8775</f>
        <v>3886039.886039886</v>
      </c>
      <c r="F17" s="79">
        <v>1091200</v>
      </c>
      <c r="G17" s="78">
        <f>F17/0.8775</f>
        <v>1243532.7635327636</v>
      </c>
      <c r="H17" s="80" t="s">
        <v>84</v>
      </c>
      <c r="I17" s="80" t="s">
        <v>82</v>
      </c>
      <c r="J17" s="80" t="s">
        <v>429</v>
      </c>
      <c r="K17" s="80" t="s">
        <v>391</v>
      </c>
      <c r="L17" s="80" t="s">
        <v>391</v>
      </c>
    </row>
    <row r="18" spans="1:12" ht="11.25">
      <c r="A18" s="5" t="s">
        <v>500</v>
      </c>
      <c r="B18" s="5" t="s">
        <v>478</v>
      </c>
      <c r="C18" s="5" t="s">
        <v>501</v>
      </c>
      <c r="D18" s="79" t="s">
        <v>51</v>
      </c>
      <c r="E18" s="70"/>
      <c r="F18" s="79" t="s">
        <v>51</v>
      </c>
      <c r="G18" s="78"/>
      <c r="H18" s="80" t="s">
        <v>51</v>
      </c>
      <c r="I18" s="80" t="s">
        <v>51</v>
      </c>
      <c r="J18" s="80" t="s">
        <v>51</v>
      </c>
      <c r="K18" s="80" t="s">
        <v>51</v>
      </c>
      <c r="L18" s="80" t="s">
        <v>51</v>
      </c>
    </row>
    <row r="19" spans="1:12" ht="11.25">
      <c r="A19" s="5" t="s">
        <v>502</v>
      </c>
      <c r="B19" s="5" t="s">
        <v>478</v>
      </c>
      <c r="C19" s="5" t="s">
        <v>503</v>
      </c>
      <c r="D19" s="79" t="s">
        <v>51</v>
      </c>
      <c r="E19" s="70"/>
      <c r="F19" s="79" t="s">
        <v>51</v>
      </c>
      <c r="G19" s="78"/>
      <c r="H19" s="80" t="s">
        <v>51</v>
      </c>
      <c r="I19" s="80" t="s">
        <v>51</v>
      </c>
      <c r="J19" s="80" t="s">
        <v>51</v>
      </c>
      <c r="K19" s="80" t="s">
        <v>51</v>
      </c>
      <c r="L19" s="80" t="s">
        <v>51</v>
      </c>
    </row>
    <row r="20" spans="1:12" ht="11.25">
      <c r="A20" s="5" t="s">
        <v>506</v>
      </c>
      <c r="B20" s="5" t="s">
        <v>478</v>
      </c>
      <c r="C20" s="5" t="s">
        <v>507</v>
      </c>
      <c r="D20" s="79" t="s">
        <v>51</v>
      </c>
      <c r="E20" s="70"/>
      <c r="F20" s="79" t="s">
        <v>51</v>
      </c>
      <c r="G20" s="78"/>
      <c r="H20" s="80" t="s">
        <v>51</v>
      </c>
      <c r="I20" s="80" t="s">
        <v>51</v>
      </c>
      <c r="J20" s="80" t="s">
        <v>51</v>
      </c>
      <c r="K20" s="80" t="s">
        <v>51</v>
      </c>
      <c r="L20" s="80" t="s">
        <v>51</v>
      </c>
    </row>
    <row r="21" spans="1:12" ht="22.5">
      <c r="A21" s="5" t="s">
        <v>510</v>
      </c>
      <c r="B21" s="5" t="s">
        <v>478</v>
      </c>
      <c r="C21" s="5" t="s">
        <v>511</v>
      </c>
      <c r="D21" s="79" t="s">
        <v>51</v>
      </c>
      <c r="E21" s="70"/>
      <c r="F21" s="79" t="s">
        <v>51</v>
      </c>
      <c r="G21" s="78"/>
      <c r="H21" s="80" t="s">
        <v>51</v>
      </c>
      <c r="I21" s="80" t="s">
        <v>51</v>
      </c>
      <c r="J21" s="80" t="s">
        <v>51</v>
      </c>
      <c r="K21" s="80" t="s">
        <v>51</v>
      </c>
      <c r="L21" s="80" t="s">
        <v>51</v>
      </c>
    </row>
    <row r="22" spans="1:12" ht="11.25">
      <c r="A22" s="5" t="s">
        <v>512</v>
      </c>
      <c r="B22" s="5" t="s">
        <v>478</v>
      </c>
      <c r="C22" s="5" t="s">
        <v>513</v>
      </c>
      <c r="D22" s="79">
        <v>326430</v>
      </c>
      <c r="E22" s="70">
        <f>D22/0.8775</f>
        <v>372000</v>
      </c>
      <c r="F22" s="79">
        <v>55493.100000000006</v>
      </c>
      <c r="G22" s="78">
        <f>F22/0.8775</f>
        <v>63240.00000000001</v>
      </c>
      <c r="H22" s="80" t="s">
        <v>84</v>
      </c>
      <c r="I22" s="80" t="s">
        <v>82</v>
      </c>
      <c r="J22" s="80" t="s">
        <v>429</v>
      </c>
      <c r="K22" s="80" t="s">
        <v>391</v>
      </c>
      <c r="L22" s="80" t="s">
        <v>391</v>
      </c>
    </row>
    <row r="23" spans="1:12" ht="11.25">
      <c r="A23" s="5" t="s">
        <v>516</v>
      </c>
      <c r="B23" s="5" t="s">
        <v>49</v>
      </c>
      <c r="C23" s="16" t="s">
        <v>536</v>
      </c>
      <c r="D23" s="70"/>
      <c r="E23" s="70"/>
      <c r="F23" s="81"/>
      <c r="G23" s="78"/>
      <c r="H23" s="9" t="s">
        <v>51</v>
      </c>
      <c r="I23" s="9" t="s">
        <v>51</v>
      </c>
      <c r="J23" s="9" t="s">
        <v>51</v>
      </c>
      <c r="K23" s="9" t="s">
        <v>51</v>
      </c>
      <c r="L23" s="9" t="s">
        <v>51</v>
      </c>
    </row>
    <row r="24" spans="1:12" ht="11.25">
      <c r="A24" s="5" t="s">
        <v>519</v>
      </c>
      <c r="B24" s="5" t="s">
        <v>49</v>
      </c>
      <c r="C24" s="5" t="s">
        <v>520</v>
      </c>
      <c r="D24" s="70">
        <f>SUM(D25:D27)</f>
        <v>96952</v>
      </c>
      <c r="E24" s="70">
        <f>D24/0.8775</f>
        <v>110486.60968660969</v>
      </c>
      <c r="F24" s="70">
        <f>SUM(F25:F27)</f>
        <v>54611</v>
      </c>
      <c r="G24" s="78">
        <f>F24/0.8775</f>
        <v>62234.75783475784</v>
      </c>
      <c r="H24" s="9" t="s">
        <v>51</v>
      </c>
      <c r="I24" s="9" t="s">
        <v>51</v>
      </c>
      <c r="J24" s="9" t="s">
        <v>51</v>
      </c>
      <c r="K24" s="9" t="s">
        <v>51</v>
      </c>
      <c r="L24" s="9" t="s">
        <v>51</v>
      </c>
    </row>
    <row r="25" spans="1:12" ht="11.25">
      <c r="A25" s="5" t="s">
        <v>523</v>
      </c>
      <c r="B25" s="5" t="s">
        <v>49</v>
      </c>
      <c r="C25" s="5" t="s">
        <v>524</v>
      </c>
      <c r="D25" s="70">
        <v>42341</v>
      </c>
      <c r="E25" s="70">
        <f>D25/0.8775</f>
        <v>48251.851851851854</v>
      </c>
      <c r="F25" s="81"/>
      <c r="G25" s="78"/>
      <c r="H25" s="9" t="s">
        <v>84</v>
      </c>
      <c r="I25" s="9" t="s">
        <v>82</v>
      </c>
      <c r="J25" s="9" t="s">
        <v>429</v>
      </c>
      <c r="K25" s="9" t="s">
        <v>391</v>
      </c>
      <c r="L25" s="9" t="s">
        <v>391</v>
      </c>
    </row>
    <row r="26" spans="1:12" ht="11.25">
      <c r="A26" s="5" t="s">
        <v>526</v>
      </c>
      <c r="B26" s="5" t="s">
        <v>49</v>
      </c>
      <c r="C26" s="5" t="s">
        <v>527</v>
      </c>
      <c r="D26" s="70"/>
      <c r="E26" s="70"/>
      <c r="F26" s="81"/>
      <c r="G26" s="78"/>
      <c r="H26" s="9" t="s">
        <v>51</v>
      </c>
      <c r="I26" s="9" t="s">
        <v>51</v>
      </c>
      <c r="J26" s="9" t="s">
        <v>51</v>
      </c>
      <c r="K26" s="9" t="s">
        <v>51</v>
      </c>
      <c r="L26" s="9" t="s">
        <v>51</v>
      </c>
    </row>
    <row r="27" spans="1:12" ht="22.5">
      <c r="A27" s="5" t="s">
        <v>528</v>
      </c>
      <c r="B27" s="5" t="s">
        <v>49</v>
      </c>
      <c r="C27" s="16" t="s">
        <v>468</v>
      </c>
      <c r="D27" s="70">
        <v>54611</v>
      </c>
      <c r="E27" s="70">
        <f>D27/0.8775</f>
        <v>62234.75783475784</v>
      </c>
      <c r="F27" s="70">
        <v>54611</v>
      </c>
      <c r="G27" s="78">
        <f>F27/0.8775</f>
        <v>62234.75783475784</v>
      </c>
      <c r="H27" s="9" t="s">
        <v>84</v>
      </c>
      <c r="I27" s="9" t="s">
        <v>82</v>
      </c>
      <c r="J27" s="9" t="s">
        <v>429</v>
      </c>
      <c r="K27" s="9" t="s">
        <v>391</v>
      </c>
      <c r="L27" s="9" t="s">
        <v>391</v>
      </c>
    </row>
    <row r="28" ht="11.25"/>
    <row r="29" spans="3:6" ht="11.25">
      <c r="C29" s="119" t="s">
        <v>537</v>
      </c>
      <c r="D29" s="119"/>
      <c r="E29" s="119"/>
      <c r="F29" s="119"/>
    </row>
    <row r="30" ht="11.25"/>
    <row r="31" ht="11.25"/>
    <row r="32" ht="11.25">
      <c r="C32" s="6" t="s">
        <v>542</v>
      </c>
    </row>
  </sheetData>
  <sheetProtection/>
  <mergeCells count="4">
    <mergeCell ref="D3:G3"/>
    <mergeCell ref="D4:E4"/>
    <mergeCell ref="F4:G4"/>
    <mergeCell ref="C29:F29"/>
  </mergeCells>
  <dataValidations count="6">
    <dataValidation type="list" allowBlank="1" showInputMessage="1" promptTitle="Type of support" prompt="Please type in custom item or choose from the list." errorTitle="Validation Error" error="Please choose a value from the list." sqref="K18:K21 K9:K12 K14">
      <formula1>Tab4_2020!#REF!</formula1>
    </dataValidation>
    <dataValidation type="list" allowBlank="1" showInputMessage="1" promptTitle="Financial instrument" prompt="Please type in custom item or choose from the list." errorTitle="Validation Error" error="Please choose a value from the list." sqref="J27 J17:J22 J25 J9:J14">
      <formula1>Tab4_2020!#REF!</formula1>
    </dataValidation>
    <dataValidation type="list" allowBlank="1" showInputMessage="1" promptTitle="Funding source" prompt="Please type in custom item or choose from the list." errorTitle="Validation Error" error="Please choose a value from the list." sqref="I27 I17:I22 I25 I9:I14">
      <formula1>Tab4_2020!#REF!</formula1>
    </dataValidation>
    <dataValidation type="list" allowBlank="1" showInputMessage="1" showErrorMessage="1" promptTitle="Sector" prompt="Please choose a value from the list." errorTitle="Validation Error" error="Please choose a value from the list." sqref="L18:L21 L9:L12 L14">
      <formula1>Tab4_2020!#REF!</formula1>
    </dataValidation>
    <dataValidation type="list" allowBlank="1" showInputMessage="1" showErrorMessage="1" promptTitle="Status" prompt="Please choose a value from the list." errorTitle="Validation Error" error="Please choose a value from the list." sqref="H27 H17:H22 H25 H9:H14">
      <formula1>Tab4_2020!#REF!</formula1>
    </dataValidation>
    <dataValidation type="custom" allowBlank="1" showInputMessage="1" showErrorMessage="1" promptTitle="Amount" prompt="Please enter a numeric value" errorTitle="Validation Error" error="Please enter a numeric value" sqref="F17:F22 D9:D14 D17:D22 F9:F14">
      <formula1>OR(F17="NA",F17="NE",F17="NO",F17="IE",F17="C",AND(F17&lt;9999999999999,F17&gt;-999999999))</formula1>
    </dataValidation>
  </dataValidations>
  <printOptions/>
  <pageMargins left="0.7" right="0.7" top="0.75" bottom="0.75" header="0.3" footer="0.3"/>
  <pageSetup fitToHeight="0" fitToWidth="1" horizontalDpi="600" verticalDpi="600" orientation="landscape" paperSize="9" scale="85" r:id="rId2"/>
  <drawing r:id="rId1"/>
</worksheet>
</file>

<file path=xl/worksheets/sheet2.xml><?xml version="1.0" encoding="utf-8"?>
<worksheet xmlns="http://schemas.openxmlformats.org/spreadsheetml/2006/main" xmlns:r="http://schemas.openxmlformats.org/officeDocument/2006/relationships">
  <dimension ref="A1:N41"/>
  <sheetViews>
    <sheetView zoomScalePageLayoutView="0" workbookViewId="0" topLeftCell="C2">
      <selection activeCell="C41" sqref="C41"/>
    </sheetView>
  </sheetViews>
  <sheetFormatPr defaultColWidth="9.421875" defaultRowHeight="15"/>
  <cols>
    <col min="1" max="2" width="37.421875" style="6" hidden="1" customWidth="1"/>
    <col min="3" max="3" width="90.140625" style="6" bestFit="1" customWidth="1"/>
    <col min="4" max="4" width="18.421875" style="6" bestFit="1" customWidth="1"/>
    <col min="5" max="5" width="18.57421875" style="6" customWidth="1"/>
    <col min="6" max="9" width="9.421875" style="6" customWidth="1"/>
    <col min="10" max="10" width="32.140625" style="6" customWidth="1"/>
    <col min="11" max="11" width="26.421875" style="6" customWidth="1"/>
    <col min="12" max="12" width="37.57421875" style="6" customWidth="1"/>
    <col min="13" max="13" width="18.57421875" style="6" customWidth="1"/>
    <col min="14" max="14" width="9.421875" style="6" customWidth="1"/>
    <col min="15" max="16384" width="9.421875" style="6" customWidth="1"/>
  </cols>
  <sheetData>
    <row r="1" spans="3:14" ht="49.5" hidden="1">
      <c r="C1" s="1" t="s">
        <v>0</v>
      </c>
      <c r="D1" s="2" t="s">
        <v>1</v>
      </c>
      <c r="E1" s="1" t="s">
        <v>2</v>
      </c>
      <c r="F1" s="2" t="s">
        <v>3</v>
      </c>
      <c r="G1" s="1" t="s">
        <v>4</v>
      </c>
      <c r="H1" s="2" t="s">
        <v>5</v>
      </c>
      <c r="I1" s="1" t="s">
        <v>6</v>
      </c>
      <c r="J1" s="2" t="s">
        <v>7</v>
      </c>
      <c r="K1" s="3" t="s">
        <v>8</v>
      </c>
      <c r="L1" s="2" t="s">
        <v>9</v>
      </c>
      <c r="M1" s="1" t="s">
        <v>10</v>
      </c>
      <c r="N1" s="2" t="s">
        <v>11</v>
      </c>
    </row>
    <row r="2" spans="3:10" ht="10.5">
      <c r="C2" s="19" t="s">
        <v>419</v>
      </c>
      <c r="D2" s="19"/>
      <c r="E2" s="19"/>
      <c r="F2" s="19"/>
      <c r="G2" s="19"/>
      <c r="H2" s="19"/>
      <c r="I2" s="19"/>
      <c r="J2" s="20"/>
    </row>
    <row r="3" spans="3:10" ht="10.5">
      <c r="C3" s="19"/>
      <c r="D3" s="116" t="s">
        <v>21</v>
      </c>
      <c r="E3" s="117"/>
      <c r="F3" s="19"/>
      <c r="G3" s="19"/>
      <c r="H3" s="19"/>
      <c r="I3" s="19"/>
      <c r="J3" s="20"/>
    </row>
    <row r="4" spans="3:11" ht="10.5">
      <c r="C4" s="20"/>
      <c r="D4" s="116" t="s">
        <v>22</v>
      </c>
      <c r="E4" s="117"/>
      <c r="H4" s="20"/>
      <c r="I4" s="20"/>
      <c r="J4" s="20"/>
      <c r="K4" s="20"/>
    </row>
    <row r="5" spans="1:12" ht="19.5" hidden="1">
      <c r="A5" s="5" t="s">
        <v>23</v>
      </c>
      <c r="B5" s="5" t="s">
        <v>24</v>
      </c>
      <c r="C5" s="5" t="s">
        <v>25</v>
      </c>
      <c r="D5" s="5" t="s">
        <v>26</v>
      </c>
      <c r="E5" s="5" t="s">
        <v>27</v>
      </c>
      <c r="F5" s="5" t="s">
        <v>28</v>
      </c>
      <c r="G5" s="5" t="s">
        <v>29</v>
      </c>
      <c r="H5" s="5" t="s">
        <v>30</v>
      </c>
      <c r="I5" s="5" t="s">
        <v>31</v>
      </c>
      <c r="J5" s="5" t="s">
        <v>32</v>
      </c>
      <c r="K5" s="5" t="s">
        <v>33</v>
      </c>
      <c r="L5" s="5" t="s">
        <v>34</v>
      </c>
    </row>
    <row r="6" spans="1:12" s="8" customFormat="1" ht="19.5">
      <c r="A6" s="7" t="s">
        <v>35</v>
      </c>
      <c r="B6" s="7" t="s">
        <v>36</v>
      </c>
      <c r="C6" s="7" t="s">
        <v>37</v>
      </c>
      <c r="D6" s="7" t="s">
        <v>38</v>
      </c>
      <c r="E6" s="7" t="s">
        <v>39</v>
      </c>
      <c r="F6" s="7" t="s">
        <v>40</v>
      </c>
      <c r="G6" s="7" t="s">
        <v>41</v>
      </c>
      <c r="H6" s="7" t="s">
        <v>42</v>
      </c>
      <c r="I6" s="7" t="s">
        <v>43</v>
      </c>
      <c r="J6" s="7" t="s">
        <v>44</v>
      </c>
      <c r="K6" s="7" t="s">
        <v>45</v>
      </c>
      <c r="L6" s="7" t="s">
        <v>46</v>
      </c>
    </row>
    <row r="7" spans="1:12" ht="11.25">
      <c r="A7" s="9" t="s">
        <v>47</v>
      </c>
      <c r="B7" s="9" t="s">
        <v>47</v>
      </c>
      <c r="C7" s="10">
        <v>2017</v>
      </c>
      <c r="D7" s="21"/>
      <c r="E7" s="21"/>
      <c r="F7" s="21"/>
      <c r="G7" s="21"/>
      <c r="H7" s="21"/>
      <c r="I7" s="21"/>
      <c r="J7" s="21"/>
      <c r="K7" s="21"/>
      <c r="L7" s="21"/>
    </row>
    <row r="8" spans="3:12" ht="11.25">
      <c r="C8" s="22" t="s">
        <v>52</v>
      </c>
      <c r="D8" s="23">
        <v>626240</v>
      </c>
      <c r="E8" s="24">
        <f>D8/0.8871</f>
        <v>705940.7056701612</v>
      </c>
      <c r="F8" s="6" t="s">
        <v>78</v>
      </c>
      <c r="G8" s="6" t="s">
        <v>82</v>
      </c>
      <c r="H8" s="6" t="s">
        <v>81</v>
      </c>
      <c r="I8" s="25" t="s">
        <v>80</v>
      </c>
      <c r="J8" s="22" t="s">
        <v>87</v>
      </c>
      <c r="K8" s="22" t="s">
        <v>103</v>
      </c>
      <c r="L8" s="22" t="s">
        <v>227</v>
      </c>
    </row>
    <row r="9" spans="3:12" ht="11.25">
      <c r="C9" s="22" t="s">
        <v>53</v>
      </c>
      <c r="D9" s="23">
        <v>46412</v>
      </c>
      <c r="E9" s="24">
        <f aca="true" t="shared" si="0" ref="E9:E36">D9/0.8871</f>
        <v>52318.79156803066</v>
      </c>
      <c r="F9" s="6" t="s">
        <v>78</v>
      </c>
      <c r="G9" s="6" t="s">
        <v>82</v>
      </c>
      <c r="H9" s="6" t="s">
        <v>81</v>
      </c>
      <c r="I9" s="25" t="s">
        <v>80</v>
      </c>
      <c r="J9" s="22" t="s">
        <v>88</v>
      </c>
      <c r="K9" s="22" t="s">
        <v>104</v>
      </c>
      <c r="L9" s="22" t="s">
        <v>235</v>
      </c>
    </row>
    <row r="10" spans="3:12" ht="11.25">
      <c r="C10" s="22" t="s">
        <v>54</v>
      </c>
      <c r="D10" s="23">
        <v>331130</v>
      </c>
      <c r="E10" s="24">
        <f t="shared" si="0"/>
        <v>373272.46082741517</v>
      </c>
      <c r="F10" s="6" t="s">
        <v>78</v>
      </c>
      <c r="G10" s="6" t="s">
        <v>82</v>
      </c>
      <c r="H10" s="6" t="s">
        <v>81</v>
      </c>
      <c r="I10" s="25" t="s">
        <v>80</v>
      </c>
      <c r="J10" s="22" t="s">
        <v>89</v>
      </c>
      <c r="K10" s="22" t="s">
        <v>103</v>
      </c>
      <c r="L10" s="22" t="s">
        <v>225</v>
      </c>
    </row>
    <row r="11" spans="3:12" ht="11.25">
      <c r="C11" s="22" t="s">
        <v>55</v>
      </c>
      <c r="D11" s="23">
        <v>224981</v>
      </c>
      <c r="E11" s="24">
        <f t="shared" si="0"/>
        <v>253614.02322173375</v>
      </c>
      <c r="F11" s="6" t="s">
        <v>78</v>
      </c>
      <c r="G11" s="6" t="s">
        <v>82</v>
      </c>
      <c r="H11" s="6" t="s">
        <v>81</v>
      </c>
      <c r="I11" s="25" t="s">
        <v>80</v>
      </c>
      <c r="J11" s="22" t="s">
        <v>90</v>
      </c>
      <c r="K11" s="22" t="s">
        <v>104</v>
      </c>
      <c r="L11" s="22" t="s">
        <v>228</v>
      </c>
    </row>
    <row r="12" spans="3:12" s="26" customFormat="1" ht="11.25">
      <c r="C12" s="27" t="s">
        <v>56</v>
      </c>
      <c r="D12" s="28">
        <v>32129</v>
      </c>
      <c r="E12" s="29">
        <f t="shared" si="0"/>
        <v>36218.01375267726</v>
      </c>
      <c r="F12" s="26" t="s">
        <v>78</v>
      </c>
      <c r="G12" s="26" t="s">
        <v>82</v>
      </c>
      <c r="H12" s="26" t="s">
        <v>81</v>
      </c>
      <c r="I12" s="30" t="s">
        <v>85</v>
      </c>
      <c r="J12" s="27" t="s">
        <v>91</v>
      </c>
      <c r="K12" s="27" t="s">
        <v>103</v>
      </c>
      <c r="L12" s="27" t="s">
        <v>110</v>
      </c>
    </row>
    <row r="13" spans="3:12" s="26" customFormat="1" ht="11.25">
      <c r="C13" s="27" t="s">
        <v>57</v>
      </c>
      <c r="D13" s="28">
        <v>23720</v>
      </c>
      <c r="E13" s="29">
        <f t="shared" si="0"/>
        <v>26738.811858865967</v>
      </c>
      <c r="F13" s="26" t="s">
        <v>78</v>
      </c>
      <c r="G13" s="26" t="s">
        <v>82</v>
      </c>
      <c r="H13" s="26" t="s">
        <v>81</v>
      </c>
      <c r="I13" s="30" t="s">
        <v>85</v>
      </c>
      <c r="J13" s="27" t="s">
        <v>92</v>
      </c>
      <c r="K13" s="27" t="s">
        <v>104</v>
      </c>
      <c r="L13" s="27" t="s">
        <v>111</v>
      </c>
    </row>
    <row r="14" spans="3:12" ht="11.25">
      <c r="C14" s="22" t="s">
        <v>58</v>
      </c>
      <c r="D14" s="23">
        <v>48960</v>
      </c>
      <c r="E14" s="24">
        <f t="shared" si="0"/>
        <v>55191.07203246534</v>
      </c>
      <c r="F14" s="6" t="s">
        <v>78</v>
      </c>
      <c r="G14" s="6" t="s">
        <v>82</v>
      </c>
      <c r="H14" s="6" t="s">
        <v>81</v>
      </c>
      <c r="I14" s="25" t="s">
        <v>85</v>
      </c>
      <c r="J14" s="22" t="s">
        <v>92</v>
      </c>
      <c r="K14" s="22" t="s">
        <v>104</v>
      </c>
      <c r="L14" s="22" t="s">
        <v>112</v>
      </c>
    </row>
    <row r="15" spans="3:12" ht="11.25">
      <c r="C15" s="22" t="s">
        <v>59</v>
      </c>
      <c r="D15" s="23">
        <v>20679</v>
      </c>
      <c r="E15" s="24">
        <f t="shared" si="0"/>
        <v>23310.787960771053</v>
      </c>
      <c r="F15" s="6" t="s">
        <v>78</v>
      </c>
      <c r="G15" s="6" t="s">
        <v>82</v>
      </c>
      <c r="H15" s="6" t="s">
        <v>81</v>
      </c>
      <c r="I15" s="25" t="s">
        <v>85</v>
      </c>
      <c r="J15" s="22" t="s">
        <v>93</v>
      </c>
      <c r="K15" s="22" t="s">
        <v>103</v>
      </c>
      <c r="L15" s="22" t="s">
        <v>234</v>
      </c>
    </row>
    <row r="16" spans="3:12" ht="11.25">
      <c r="C16" s="22" t="s">
        <v>60</v>
      </c>
      <c r="D16" s="23">
        <v>14115</v>
      </c>
      <c r="E16" s="24">
        <f t="shared" si="0"/>
        <v>15911.396685830234</v>
      </c>
      <c r="F16" s="6" t="s">
        <v>78</v>
      </c>
      <c r="G16" s="6" t="s">
        <v>82</v>
      </c>
      <c r="H16" s="6" t="s">
        <v>81</v>
      </c>
      <c r="I16" s="25" t="s">
        <v>85</v>
      </c>
      <c r="J16" s="22" t="s">
        <v>94</v>
      </c>
      <c r="K16" s="22" t="s">
        <v>103</v>
      </c>
      <c r="L16" s="22" t="s">
        <v>237</v>
      </c>
    </row>
    <row r="17" spans="3:12" ht="11.25">
      <c r="C17" s="22" t="s">
        <v>61</v>
      </c>
      <c r="D17" s="23">
        <v>33848</v>
      </c>
      <c r="E17" s="24">
        <f t="shared" si="0"/>
        <v>38155.78852440537</v>
      </c>
      <c r="F17" s="6" t="s">
        <v>78</v>
      </c>
      <c r="G17" s="6" t="s">
        <v>82</v>
      </c>
      <c r="H17" s="6" t="s">
        <v>81</v>
      </c>
      <c r="I17" s="25" t="s">
        <v>85</v>
      </c>
      <c r="J17" s="22" t="s">
        <v>95</v>
      </c>
      <c r="K17" s="22" t="s">
        <v>103</v>
      </c>
      <c r="L17" s="22" t="s">
        <v>238</v>
      </c>
    </row>
    <row r="18" spans="3:12" ht="11.25">
      <c r="C18" s="22" t="s">
        <v>62</v>
      </c>
      <c r="D18" s="23">
        <v>4576</v>
      </c>
      <c r="E18" s="24">
        <f t="shared" si="0"/>
        <v>5158.381242250028</v>
      </c>
      <c r="F18" s="6" t="s">
        <v>78</v>
      </c>
      <c r="G18" s="6" t="s">
        <v>82</v>
      </c>
      <c r="H18" s="6" t="s">
        <v>81</v>
      </c>
      <c r="I18" s="25" t="s">
        <v>85</v>
      </c>
      <c r="J18" s="22" t="s">
        <v>93</v>
      </c>
      <c r="K18" s="22" t="s">
        <v>105</v>
      </c>
      <c r="L18" s="22" t="s">
        <v>113</v>
      </c>
    </row>
    <row r="19" spans="3:12" ht="11.25">
      <c r="C19" s="22" t="s">
        <v>63</v>
      </c>
      <c r="D19" s="23">
        <v>12158</v>
      </c>
      <c r="E19" s="24">
        <f t="shared" si="0"/>
        <v>13705.33198061098</v>
      </c>
      <c r="F19" s="6" t="s">
        <v>78</v>
      </c>
      <c r="G19" s="6" t="s">
        <v>82</v>
      </c>
      <c r="H19" s="6" t="s">
        <v>81</v>
      </c>
      <c r="I19" s="25" t="s">
        <v>85</v>
      </c>
      <c r="J19" s="22" t="s">
        <v>96</v>
      </c>
      <c r="K19" s="22" t="s">
        <v>103</v>
      </c>
      <c r="L19" s="22" t="s">
        <v>241</v>
      </c>
    </row>
    <row r="20" spans="3:12" ht="11.25">
      <c r="C20" s="22" t="s">
        <v>64</v>
      </c>
      <c r="D20" s="23">
        <v>35180</v>
      </c>
      <c r="E20" s="24">
        <f t="shared" si="0"/>
        <v>39657.31033705332</v>
      </c>
      <c r="F20" s="6" t="s">
        <v>78</v>
      </c>
      <c r="G20" s="6" t="s">
        <v>82</v>
      </c>
      <c r="H20" s="6" t="s">
        <v>81</v>
      </c>
      <c r="I20" s="25" t="s">
        <v>85</v>
      </c>
      <c r="J20" s="22" t="s">
        <v>87</v>
      </c>
      <c r="K20" s="22" t="s">
        <v>104</v>
      </c>
      <c r="L20" s="22" t="s">
        <v>242</v>
      </c>
    </row>
    <row r="21" spans="3:12" ht="11.25">
      <c r="C21" s="22" t="s">
        <v>65</v>
      </c>
      <c r="D21" s="23">
        <v>9969</v>
      </c>
      <c r="E21" s="24">
        <f t="shared" si="0"/>
        <v>11237.74095366926</v>
      </c>
      <c r="F21" s="6" t="s">
        <v>78</v>
      </c>
      <c r="G21" s="6" t="s">
        <v>82</v>
      </c>
      <c r="H21" s="6" t="s">
        <v>81</v>
      </c>
      <c r="I21" s="25" t="s">
        <v>80</v>
      </c>
      <c r="J21" s="22" t="s">
        <v>95</v>
      </c>
      <c r="K21" s="22" t="s">
        <v>104</v>
      </c>
      <c r="L21" s="22" t="s">
        <v>239</v>
      </c>
    </row>
    <row r="22" spans="3:12" ht="11.25">
      <c r="C22" s="22" t="s">
        <v>66</v>
      </c>
      <c r="D22" s="23">
        <v>36900</v>
      </c>
      <c r="E22" s="24">
        <f t="shared" si="0"/>
        <v>41596.21237740954</v>
      </c>
      <c r="F22" s="6" t="s">
        <v>78</v>
      </c>
      <c r="G22" s="6" t="s">
        <v>82</v>
      </c>
      <c r="H22" s="6" t="s">
        <v>81</v>
      </c>
      <c r="I22" s="25" t="s">
        <v>80</v>
      </c>
      <c r="J22" s="22" t="s">
        <v>97</v>
      </c>
      <c r="K22" s="22" t="s">
        <v>106</v>
      </c>
      <c r="L22" s="22" t="s">
        <v>114</v>
      </c>
    </row>
    <row r="23" spans="3:12" ht="11.25">
      <c r="C23" s="22" t="s">
        <v>67</v>
      </c>
      <c r="D23" s="23">
        <v>167712</v>
      </c>
      <c r="E23" s="24">
        <f t="shared" si="0"/>
        <v>189056.47615826852</v>
      </c>
      <c r="F23" s="6" t="s">
        <v>78</v>
      </c>
      <c r="G23" s="6" t="s">
        <v>82</v>
      </c>
      <c r="H23" s="6" t="s">
        <v>81</v>
      </c>
      <c r="I23" s="25" t="s">
        <v>83</v>
      </c>
      <c r="J23" s="22" t="s">
        <v>98</v>
      </c>
      <c r="K23" s="22" t="s">
        <v>107</v>
      </c>
      <c r="L23" s="22" t="s">
        <v>115</v>
      </c>
    </row>
    <row r="24" spans="3:12" ht="11.25">
      <c r="C24" s="22" t="s">
        <v>68</v>
      </c>
      <c r="D24" s="23">
        <v>26317</v>
      </c>
      <c r="E24" s="24">
        <f t="shared" si="0"/>
        <v>29666.328486078233</v>
      </c>
      <c r="F24" s="6" t="s">
        <v>78</v>
      </c>
      <c r="G24" s="6" t="s">
        <v>82</v>
      </c>
      <c r="H24" s="6" t="s">
        <v>81</v>
      </c>
      <c r="I24" s="25" t="s">
        <v>83</v>
      </c>
      <c r="J24" s="22" t="s">
        <v>93</v>
      </c>
      <c r="K24" s="22" t="s">
        <v>108</v>
      </c>
      <c r="L24" s="22" t="s">
        <v>116</v>
      </c>
    </row>
    <row r="25" spans="3:12" s="26" customFormat="1" ht="11.25">
      <c r="C25" s="27" t="s">
        <v>69</v>
      </c>
      <c r="D25" s="28">
        <v>86222</v>
      </c>
      <c r="E25" s="29">
        <f t="shared" si="0"/>
        <v>97195.35565325218</v>
      </c>
      <c r="F25" s="26" t="s">
        <v>78</v>
      </c>
      <c r="G25" s="26" t="s">
        <v>82</v>
      </c>
      <c r="H25" s="26" t="s">
        <v>81</v>
      </c>
      <c r="I25" s="30" t="s">
        <v>83</v>
      </c>
      <c r="J25" s="27" t="s">
        <v>99</v>
      </c>
      <c r="K25" s="27" t="s">
        <v>104</v>
      </c>
      <c r="L25" s="27" t="s">
        <v>117</v>
      </c>
    </row>
    <row r="26" spans="3:12" ht="11.25">
      <c r="C26" s="22" t="s">
        <v>70</v>
      </c>
      <c r="D26" s="23">
        <v>83030</v>
      </c>
      <c r="E26" s="24">
        <f t="shared" si="0"/>
        <v>93597.11419231203</v>
      </c>
      <c r="F26" s="6" t="s">
        <v>78</v>
      </c>
      <c r="G26" s="6" t="s">
        <v>82</v>
      </c>
      <c r="H26" s="6" t="s">
        <v>81</v>
      </c>
      <c r="I26" s="25" t="s">
        <v>83</v>
      </c>
      <c r="J26" s="22" t="s">
        <v>87</v>
      </c>
      <c r="K26" s="22" t="s">
        <v>104</v>
      </c>
      <c r="L26" s="22" t="s">
        <v>118</v>
      </c>
    </row>
    <row r="27" spans="3:12" ht="11.25">
      <c r="C27" s="22" t="s">
        <v>71</v>
      </c>
      <c r="D27" s="23">
        <v>525000</v>
      </c>
      <c r="E27" s="24">
        <f t="shared" si="0"/>
        <v>591816.0297598918</v>
      </c>
      <c r="F27" s="6" t="s">
        <v>78</v>
      </c>
      <c r="G27" s="6" t="s">
        <v>82</v>
      </c>
      <c r="H27" s="6" t="s">
        <v>81</v>
      </c>
      <c r="I27" s="25" t="s">
        <v>83</v>
      </c>
      <c r="J27" s="22" t="s">
        <v>87</v>
      </c>
      <c r="K27" s="22" t="s">
        <v>103</v>
      </c>
      <c r="L27" s="22" t="s">
        <v>119</v>
      </c>
    </row>
    <row r="28" spans="3:12" ht="11.25">
      <c r="C28" s="22" t="s">
        <v>58</v>
      </c>
      <c r="D28" s="23">
        <v>55878</v>
      </c>
      <c r="E28" s="24">
        <f t="shared" si="0"/>
        <v>62989.51640175854</v>
      </c>
      <c r="F28" s="6" t="s">
        <v>78</v>
      </c>
      <c r="G28" s="6" t="s">
        <v>82</v>
      </c>
      <c r="H28" s="6" t="s">
        <v>81</v>
      </c>
      <c r="I28" s="25" t="s">
        <v>83</v>
      </c>
      <c r="J28" s="22" t="s">
        <v>92</v>
      </c>
      <c r="K28" s="22" t="s">
        <v>103</v>
      </c>
      <c r="L28" s="22" t="s">
        <v>120</v>
      </c>
    </row>
    <row r="29" spans="3:12" ht="11.25">
      <c r="C29" s="22" t="s">
        <v>72</v>
      </c>
      <c r="D29" s="23">
        <v>57876</v>
      </c>
      <c r="E29" s="24">
        <f t="shared" si="0"/>
        <v>65241.79912073047</v>
      </c>
      <c r="F29" s="6" t="s">
        <v>78</v>
      </c>
      <c r="G29" s="6" t="s">
        <v>82</v>
      </c>
      <c r="H29" s="6" t="s">
        <v>81</v>
      </c>
      <c r="I29" s="25" t="s">
        <v>83</v>
      </c>
      <c r="J29" s="22" t="s">
        <v>100</v>
      </c>
      <c r="K29" s="22" t="s">
        <v>107</v>
      </c>
      <c r="L29" s="22" t="s">
        <v>121</v>
      </c>
    </row>
    <row r="30" spans="3:12" ht="11.25">
      <c r="C30" s="22" t="s">
        <v>73</v>
      </c>
      <c r="D30" s="23">
        <v>40000</v>
      </c>
      <c r="E30" s="24">
        <f t="shared" si="0"/>
        <v>45090.74512456318</v>
      </c>
      <c r="F30" s="6" t="s">
        <v>78</v>
      </c>
      <c r="G30" s="6" t="s">
        <v>82</v>
      </c>
      <c r="H30" s="6" t="s">
        <v>81</v>
      </c>
      <c r="I30" s="25" t="s">
        <v>83</v>
      </c>
      <c r="J30" s="22" t="s">
        <v>101</v>
      </c>
      <c r="K30" s="22" t="s">
        <v>103</v>
      </c>
      <c r="L30" s="22" t="s">
        <v>122</v>
      </c>
    </row>
    <row r="31" spans="3:12" ht="11.25">
      <c r="C31" s="22" t="s">
        <v>74</v>
      </c>
      <c r="D31" s="23">
        <v>48000</v>
      </c>
      <c r="E31" s="24">
        <f t="shared" si="0"/>
        <v>54108.89414947582</v>
      </c>
      <c r="F31" s="6" t="s">
        <v>78</v>
      </c>
      <c r="G31" s="6" t="s">
        <v>82</v>
      </c>
      <c r="H31" s="6" t="s">
        <v>81</v>
      </c>
      <c r="I31" s="25" t="s">
        <v>83</v>
      </c>
      <c r="J31" s="22" t="s">
        <v>94</v>
      </c>
      <c r="K31" s="22" t="s">
        <v>107</v>
      </c>
      <c r="L31" s="22" t="s">
        <v>232</v>
      </c>
    </row>
    <row r="32" spans="3:12" ht="11.25">
      <c r="C32" s="22" t="s">
        <v>74</v>
      </c>
      <c r="D32" s="23">
        <v>50989</v>
      </c>
      <c r="E32" s="24">
        <f t="shared" si="0"/>
        <v>57478.300078908804</v>
      </c>
      <c r="F32" s="6" t="s">
        <v>78</v>
      </c>
      <c r="G32" s="6" t="s">
        <v>82</v>
      </c>
      <c r="H32" s="6" t="s">
        <v>81</v>
      </c>
      <c r="I32" s="25" t="s">
        <v>83</v>
      </c>
      <c r="J32" s="22" t="s">
        <v>94</v>
      </c>
      <c r="K32" s="22" t="s">
        <v>107</v>
      </c>
      <c r="L32" s="22" t="s">
        <v>232</v>
      </c>
    </row>
    <row r="33" spans="3:12" ht="11.25">
      <c r="C33" s="22" t="s">
        <v>75</v>
      </c>
      <c r="D33" s="23">
        <v>39994</v>
      </c>
      <c r="E33" s="24">
        <f t="shared" si="0"/>
        <v>45083.9815127945</v>
      </c>
      <c r="F33" s="6" t="s">
        <v>78</v>
      </c>
      <c r="G33" s="6" t="s">
        <v>82</v>
      </c>
      <c r="H33" s="6" t="s">
        <v>81</v>
      </c>
      <c r="I33" s="25" t="s">
        <v>83</v>
      </c>
      <c r="J33" s="22" t="s">
        <v>87</v>
      </c>
      <c r="K33" s="22" t="s">
        <v>107</v>
      </c>
      <c r="L33" s="22" t="s">
        <v>123</v>
      </c>
    </row>
    <row r="34" spans="3:12" ht="11.25">
      <c r="C34" s="22" t="s">
        <v>76</v>
      </c>
      <c r="D34" s="23">
        <v>14224</v>
      </c>
      <c r="E34" s="24">
        <f t="shared" si="0"/>
        <v>16034.268966294669</v>
      </c>
      <c r="F34" s="6" t="s">
        <v>78</v>
      </c>
      <c r="G34" s="6" t="s">
        <v>82</v>
      </c>
      <c r="H34" s="6" t="s">
        <v>81</v>
      </c>
      <c r="I34" s="25" t="s">
        <v>83</v>
      </c>
      <c r="J34" s="22" t="s">
        <v>102</v>
      </c>
      <c r="K34" s="22" t="s">
        <v>104</v>
      </c>
      <c r="L34" s="22" t="s">
        <v>124</v>
      </c>
    </row>
    <row r="35" spans="3:12" ht="11.25">
      <c r="C35" s="22" t="s">
        <v>77</v>
      </c>
      <c r="D35" s="23">
        <v>212249</v>
      </c>
      <c r="E35" s="24">
        <f t="shared" si="0"/>
        <v>239261.6390485853</v>
      </c>
      <c r="F35" s="6" t="s">
        <v>78</v>
      </c>
      <c r="G35" s="6" t="s">
        <v>82</v>
      </c>
      <c r="H35" s="6" t="s">
        <v>81</v>
      </c>
      <c r="I35" s="25" t="s">
        <v>83</v>
      </c>
      <c r="J35" s="22" t="s">
        <v>87</v>
      </c>
      <c r="K35" s="22" t="s">
        <v>109</v>
      </c>
      <c r="L35" s="22" t="s">
        <v>244</v>
      </c>
    </row>
    <row r="36" spans="1:12" ht="11.25">
      <c r="A36" s="5" t="s">
        <v>48</v>
      </c>
      <c r="B36" s="5" t="s">
        <v>49</v>
      </c>
      <c r="C36" s="5" t="s">
        <v>50</v>
      </c>
      <c r="D36" s="11">
        <f>SUM(D8:D35)</f>
        <v>2908488</v>
      </c>
      <c r="E36" s="31">
        <f t="shared" si="0"/>
        <v>3278647.277646263</v>
      </c>
      <c r="F36" s="9" t="s">
        <v>51</v>
      </c>
      <c r="G36" s="9" t="s">
        <v>51</v>
      </c>
      <c r="H36" s="9" t="s">
        <v>51</v>
      </c>
      <c r="I36" s="9" t="s">
        <v>51</v>
      </c>
      <c r="J36" s="9" t="s">
        <v>51</v>
      </c>
      <c r="K36" s="9" t="s">
        <v>51</v>
      </c>
      <c r="L36" s="5" t="s">
        <v>51</v>
      </c>
    </row>
    <row r="37" ht="11.25"/>
    <row r="38" spans="3:6" ht="11.25">
      <c r="C38" s="119" t="s">
        <v>263</v>
      </c>
      <c r="D38" s="119"/>
      <c r="E38" s="119"/>
      <c r="F38" s="119"/>
    </row>
    <row r="39" ht="11.25">
      <c r="D39" s="32"/>
    </row>
    <row r="40" ht="11.25"/>
    <row r="41" ht="9.75">
      <c r="C41" s="6" t="s">
        <v>543</v>
      </c>
    </row>
  </sheetData>
  <sheetProtection/>
  <mergeCells count="3">
    <mergeCell ref="D3:E3"/>
    <mergeCell ref="D4:E4"/>
    <mergeCell ref="C38:F38"/>
  </mergeCells>
  <printOptions/>
  <pageMargins left="0.7" right="0.7" top="0.75" bottom="0.75" header="0.3" footer="0.3"/>
  <pageSetup horizontalDpi="90" verticalDpi="90" orientation="portrait" paperSize="9" r:id="rId2"/>
  <drawing r:id="rId1"/>
</worksheet>
</file>

<file path=xl/worksheets/sheet20.xml><?xml version="1.0" encoding="utf-8"?>
<worksheet xmlns="http://schemas.openxmlformats.org/spreadsheetml/2006/main" xmlns:r="http://schemas.openxmlformats.org/officeDocument/2006/relationships">
  <dimension ref="A1:L33"/>
  <sheetViews>
    <sheetView zoomScalePageLayoutView="0" workbookViewId="0" topLeftCell="C1">
      <selection activeCell="C33" sqref="C33"/>
    </sheetView>
  </sheetViews>
  <sheetFormatPr defaultColWidth="9.421875" defaultRowHeight="15"/>
  <cols>
    <col min="1" max="2" width="37.421875" style="60" hidden="1" customWidth="1"/>
    <col min="3" max="3" width="40.57421875" style="60" customWidth="1"/>
    <col min="4" max="4" width="13.421875" style="60" bestFit="1" customWidth="1"/>
    <col min="5" max="5" width="9.8515625" style="60" bestFit="1" customWidth="1"/>
    <col min="6" max="6" width="13.421875" style="60" bestFit="1" customWidth="1"/>
    <col min="7" max="7" width="12.57421875" style="60" customWidth="1"/>
    <col min="8" max="11" width="9.421875" style="60" customWidth="1"/>
    <col min="12" max="12" width="20.57421875" style="60" customWidth="1"/>
    <col min="13" max="13" width="14.421875" style="6" customWidth="1"/>
    <col min="14" max="14" width="9.421875" style="6" customWidth="1"/>
    <col min="15" max="16384" width="9.421875" style="60" customWidth="1"/>
  </cols>
  <sheetData>
    <row r="1" spans="3:10" s="60" customFormat="1" ht="10.5">
      <c r="C1" s="19" t="s">
        <v>470</v>
      </c>
      <c r="D1" s="19"/>
      <c r="E1" s="19"/>
      <c r="F1" s="19"/>
      <c r="G1" s="19"/>
      <c r="H1" s="19"/>
      <c r="I1" s="19"/>
      <c r="J1" s="19"/>
    </row>
    <row r="2" spans="3:10" s="60" customFormat="1" ht="10.5">
      <c r="C2" s="19"/>
      <c r="D2" s="19"/>
      <c r="E2" s="19"/>
      <c r="F2" s="19"/>
      <c r="G2" s="19"/>
      <c r="H2" s="19"/>
      <c r="I2" s="19"/>
      <c r="J2" s="19"/>
    </row>
    <row r="3" spans="3:10" s="60" customFormat="1" ht="10.5">
      <c r="C3" s="19"/>
      <c r="D3" s="116" t="s">
        <v>21</v>
      </c>
      <c r="E3" s="124"/>
      <c r="F3" s="124"/>
      <c r="G3" s="117"/>
      <c r="H3" s="19"/>
      <c r="I3" s="19"/>
      <c r="J3" s="19"/>
    </row>
    <row r="4" spans="3:11" s="60" customFormat="1" ht="10.5">
      <c r="C4" s="19"/>
      <c r="D4" s="116" t="s">
        <v>538</v>
      </c>
      <c r="E4" s="117"/>
      <c r="F4" s="116" t="s">
        <v>539</v>
      </c>
      <c r="G4" s="117"/>
      <c r="H4" s="19"/>
      <c r="I4" s="19"/>
      <c r="J4" s="19"/>
      <c r="K4" s="19"/>
    </row>
    <row r="5" spans="1:12" s="8" customFormat="1" ht="19.5">
      <c r="A5" s="7" t="s">
        <v>35</v>
      </c>
      <c r="B5" s="7" t="s">
        <v>36</v>
      </c>
      <c r="C5" s="7" t="s">
        <v>424</v>
      </c>
      <c r="D5" s="7" t="s">
        <v>38</v>
      </c>
      <c r="E5" s="7" t="s">
        <v>39</v>
      </c>
      <c r="F5" s="7" t="s">
        <v>38</v>
      </c>
      <c r="G5" s="7" t="s">
        <v>39</v>
      </c>
      <c r="H5" s="7" t="s">
        <v>40</v>
      </c>
      <c r="I5" s="7" t="s">
        <v>41</v>
      </c>
      <c r="J5" s="7" t="s">
        <v>42</v>
      </c>
      <c r="K5" s="7" t="s">
        <v>43</v>
      </c>
      <c r="L5" s="7" t="s">
        <v>44</v>
      </c>
    </row>
    <row r="6" spans="1:12" s="60" customFormat="1" ht="11.25">
      <c r="A6" s="82" t="s">
        <v>47</v>
      </c>
      <c r="B6" s="82" t="s">
        <v>47</v>
      </c>
      <c r="C6" s="83" t="s">
        <v>218</v>
      </c>
      <c r="D6" s="93"/>
      <c r="E6" s="93"/>
      <c r="F6" s="93"/>
      <c r="G6" s="93"/>
      <c r="H6" s="84"/>
      <c r="I6" s="84"/>
      <c r="J6" s="84"/>
      <c r="K6" s="84"/>
      <c r="L6" s="84"/>
    </row>
    <row r="7" spans="1:12" s="60" customFormat="1" ht="11.25">
      <c r="A7" s="58" t="s">
        <v>471</v>
      </c>
      <c r="B7" s="58" t="s">
        <v>49</v>
      </c>
      <c r="C7" s="58" t="s">
        <v>472</v>
      </c>
      <c r="D7" s="85">
        <f>D8+D16+D24</f>
        <v>10234287</v>
      </c>
      <c r="E7" s="85">
        <f>D7/0.8456</f>
        <v>12102988.410596026</v>
      </c>
      <c r="F7" s="85">
        <f>F8+F16+F24</f>
        <v>89526</v>
      </c>
      <c r="G7" s="85">
        <f>F7/0.8456</f>
        <v>105872.75307473983</v>
      </c>
      <c r="H7" s="82" t="s">
        <v>51</v>
      </c>
      <c r="I7" s="82" t="s">
        <v>51</v>
      </c>
      <c r="J7" s="82" t="s">
        <v>51</v>
      </c>
      <c r="K7" s="82" t="s">
        <v>51</v>
      </c>
      <c r="L7" s="82" t="s">
        <v>51</v>
      </c>
    </row>
    <row r="8" spans="1:12" s="60" customFormat="1" ht="11.25">
      <c r="A8" s="58" t="s">
        <v>475</v>
      </c>
      <c r="B8" s="58" t="s">
        <v>49</v>
      </c>
      <c r="C8" s="58" t="s">
        <v>476</v>
      </c>
      <c r="D8" s="85">
        <f>SUM(D9:D15)</f>
        <v>0</v>
      </c>
      <c r="E8" s="85">
        <f aca="true" t="shared" si="0" ref="E8:E27">D8/0.8456</f>
        <v>0</v>
      </c>
      <c r="F8" s="85">
        <f>SUM(F9:F15)</f>
        <v>0</v>
      </c>
      <c r="G8" s="85">
        <f>F8/0.8456</f>
        <v>0</v>
      </c>
      <c r="H8" s="82" t="s">
        <v>51</v>
      </c>
      <c r="I8" s="82" t="s">
        <v>51</v>
      </c>
      <c r="J8" s="82" t="s">
        <v>51</v>
      </c>
      <c r="K8" s="82" t="s">
        <v>51</v>
      </c>
      <c r="L8" s="82" t="s">
        <v>51</v>
      </c>
    </row>
    <row r="9" spans="1:12" s="60" customFormat="1" ht="11.25">
      <c r="A9" s="58" t="s">
        <v>477</v>
      </c>
      <c r="B9" s="58" t="s">
        <v>478</v>
      </c>
      <c r="C9" s="58" t="s">
        <v>479</v>
      </c>
      <c r="D9" s="88" t="s">
        <v>51</v>
      </c>
      <c r="E9" s="85"/>
      <c r="F9" s="88" t="s">
        <v>51</v>
      </c>
      <c r="G9" s="85"/>
      <c r="H9" s="89" t="s">
        <v>51</v>
      </c>
      <c r="I9" s="89" t="s">
        <v>51</v>
      </c>
      <c r="J9" s="89" t="s">
        <v>51</v>
      </c>
      <c r="K9" s="89" t="s">
        <v>51</v>
      </c>
      <c r="L9" s="89" t="s">
        <v>51</v>
      </c>
    </row>
    <row r="10" spans="1:12" s="60" customFormat="1" ht="11.25">
      <c r="A10" s="58" t="s">
        <v>480</v>
      </c>
      <c r="B10" s="58" t="s">
        <v>478</v>
      </c>
      <c r="C10" s="58" t="s">
        <v>481</v>
      </c>
      <c r="D10" s="88" t="s">
        <v>51</v>
      </c>
      <c r="E10" s="85"/>
      <c r="F10" s="88" t="s">
        <v>51</v>
      </c>
      <c r="G10" s="85"/>
      <c r="H10" s="89" t="s">
        <v>51</v>
      </c>
      <c r="I10" s="89" t="s">
        <v>51</v>
      </c>
      <c r="J10" s="89" t="s">
        <v>51</v>
      </c>
      <c r="K10" s="89" t="s">
        <v>51</v>
      </c>
      <c r="L10" s="89" t="s">
        <v>51</v>
      </c>
    </row>
    <row r="11" spans="1:12" s="60" customFormat="1" ht="11.25">
      <c r="A11" s="58" t="s">
        <v>482</v>
      </c>
      <c r="B11" s="58" t="s">
        <v>478</v>
      </c>
      <c r="C11" s="58" t="s">
        <v>483</v>
      </c>
      <c r="D11" s="88" t="s">
        <v>51</v>
      </c>
      <c r="E11" s="85"/>
      <c r="F11" s="88" t="s">
        <v>51</v>
      </c>
      <c r="G11" s="85"/>
      <c r="H11" s="89" t="s">
        <v>51</v>
      </c>
      <c r="I11" s="89" t="s">
        <v>51</v>
      </c>
      <c r="J11" s="89" t="s">
        <v>51</v>
      </c>
      <c r="K11" s="89" t="s">
        <v>51</v>
      </c>
      <c r="L11" s="89" t="s">
        <v>51</v>
      </c>
    </row>
    <row r="12" spans="1:12" s="60" customFormat="1" ht="11.25">
      <c r="A12" s="58" t="s">
        <v>484</v>
      </c>
      <c r="B12" s="58" t="s">
        <v>478</v>
      </c>
      <c r="C12" s="58" t="s">
        <v>485</v>
      </c>
      <c r="D12" s="88" t="s">
        <v>51</v>
      </c>
      <c r="E12" s="85"/>
      <c r="F12" s="88" t="s">
        <v>51</v>
      </c>
      <c r="G12" s="85"/>
      <c r="H12" s="89" t="s">
        <v>51</v>
      </c>
      <c r="I12" s="89" t="s">
        <v>51</v>
      </c>
      <c r="J12" s="89" t="s">
        <v>51</v>
      </c>
      <c r="K12" s="89" t="s">
        <v>51</v>
      </c>
      <c r="L12" s="89" t="s">
        <v>51</v>
      </c>
    </row>
    <row r="13" spans="1:12" s="60" customFormat="1" ht="11.25">
      <c r="A13" s="58" t="s">
        <v>486</v>
      </c>
      <c r="B13" s="58" t="s">
        <v>478</v>
      </c>
      <c r="C13" s="91" t="s">
        <v>440</v>
      </c>
      <c r="D13" s="88"/>
      <c r="E13" s="85">
        <f t="shared" si="0"/>
        <v>0</v>
      </c>
      <c r="F13" s="88"/>
      <c r="G13" s="85">
        <f>F13/0.8456</f>
        <v>0</v>
      </c>
      <c r="H13" s="89" t="s">
        <v>51</v>
      </c>
      <c r="I13" s="89" t="s">
        <v>51</v>
      </c>
      <c r="J13" s="89" t="s">
        <v>51</v>
      </c>
      <c r="K13" s="89" t="s">
        <v>51</v>
      </c>
      <c r="L13" s="89" t="s">
        <v>51</v>
      </c>
    </row>
    <row r="14" spans="1:12" s="60" customFormat="1" ht="22.5">
      <c r="A14" s="58" t="s">
        <v>488</v>
      </c>
      <c r="B14" s="58" t="s">
        <v>478</v>
      </c>
      <c r="C14" s="58" t="s">
        <v>489</v>
      </c>
      <c r="D14" s="88" t="s">
        <v>51</v>
      </c>
      <c r="E14" s="85"/>
      <c r="F14" s="88" t="s">
        <v>51</v>
      </c>
      <c r="G14" s="85"/>
      <c r="H14" s="89" t="s">
        <v>51</v>
      </c>
      <c r="I14" s="89" t="s">
        <v>51</v>
      </c>
      <c r="J14" s="89" t="s">
        <v>51</v>
      </c>
      <c r="K14" s="89" t="s">
        <v>51</v>
      </c>
      <c r="L14" s="89" t="s">
        <v>51</v>
      </c>
    </row>
    <row r="15" spans="1:12" s="60" customFormat="1" ht="11.25">
      <c r="A15" s="58" t="s">
        <v>490</v>
      </c>
      <c r="B15" s="58" t="s">
        <v>49</v>
      </c>
      <c r="C15" s="58" t="s">
        <v>491</v>
      </c>
      <c r="D15" s="85"/>
      <c r="E15" s="85">
        <f t="shared" si="0"/>
        <v>0</v>
      </c>
      <c r="F15" s="85"/>
      <c r="G15" s="85">
        <f>F15/0.8456</f>
        <v>0</v>
      </c>
      <c r="H15" s="82" t="s">
        <v>51</v>
      </c>
      <c r="I15" s="82" t="s">
        <v>51</v>
      </c>
      <c r="J15" s="82" t="s">
        <v>51</v>
      </c>
      <c r="K15" s="82" t="s">
        <v>51</v>
      </c>
      <c r="L15" s="82" t="s">
        <v>51</v>
      </c>
    </row>
    <row r="16" spans="1:12" s="60" customFormat="1" ht="22.5">
      <c r="A16" s="58" t="s">
        <v>492</v>
      </c>
      <c r="B16" s="58" t="s">
        <v>49</v>
      </c>
      <c r="C16" s="58" t="s">
        <v>493</v>
      </c>
      <c r="D16" s="85">
        <f>SUM(D17:D23)</f>
        <v>10087553</v>
      </c>
      <c r="E16" s="85">
        <f t="shared" si="0"/>
        <v>11929461.920529801</v>
      </c>
      <c r="F16" s="85">
        <f>SUM(F17:F23)</f>
        <v>0</v>
      </c>
      <c r="G16" s="85">
        <f>F16/0.8456</f>
        <v>0</v>
      </c>
      <c r="H16" s="82" t="s">
        <v>51</v>
      </c>
      <c r="I16" s="82" t="s">
        <v>51</v>
      </c>
      <c r="J16" s="82" t="s">
        <v>51</v>
      </c>
      <c r="K16" s="82" t="s">
        <v>51</v>
      </c>
      <c r="L16" s="82" t="s">
        <v>51</v>
      </c>
    </row>
    <row r="17" spans="1:12" s="60" customFormat="1" ht="11.25">
      <c r="A17" s="58" t="s">
        <v>496</v>
      </c>
      <c r="B17" s="58" t="s">
        <v>478</v>
      </c>
      <c r="C17" s="58" t="s">
        <v>497</v>
      </c>
      <c r="D17" s="88">
        <v>4850000</v>
      </c>
      <c r="E17" s="85">
        <f t="shared" si="0"/>
        <v>5735572.374645222</v>
      </c>
      <c r="F17" s="88" t="s">
        <v>51</v>
      </c>
      <c r="G17" s="85"/>
      <c r="H17" s="89" t="s">
        <v>84</v>
      </c>
      <c r="I17" s="89" t="s">
        <v>82</v>
      </c>
      <c r="J17" s="89" t="s">
        <v>429</v>
      </c>
      <c r="K17" s="89" t="s">
        <v>391</v>
      </c>
      <c r="L17" s="89" t="s">
        <v>391</v>
      </c>
    </row>
    <row r="18" spans="1:12" s="60" customFormat="1" ht="11.25">
      <c r="A18" s="58" t="s">
        <v>500</v>
      </c>
      <c r="B18" s="58" t="s">
        <v>478</v>
      </c>
      <c r="C18" s="58" t="s">
        <v>501</v>
      </c>
      <c r="D18" s="88" t="s">
        <v>51</v>
      </c>
      <c r="E18" s="85"/>
      <c r="F18" s="88" t="s">
        <v>51</v>
      </c>
      <c r="G18" s="85"/>
      <c r="H18" s="89" t="s">
        <v>51</v>
      </c>
      <c r="I18" s="89" t="s">
        <v>51</v>
      </c>
      <c r="J18" s="89" t="s">
        <v>51</v>
      </c>
      <c r="K18" s="89" t="s">
        <v>51</v>
      </c>
      <c r="L18" s="89" t="s">
        <v>51</v>
      </c>
    </row>
    <row r="19" spans="1:12" s="60" customFormat="1" ht="11.25">
      <c r="A19" s="58" t="s">
        <v>502</v>
      </c>
      <c r="B19" s="58" t="s">
        <v>478</v>
      </c>
      <c r="C19" s="91" t="s">
        <v>452</v>
      </c>
      <c r="D19" s="88">
        <v>5112000</v>
      </c>
      <c r="E19" s="85">
        <f t="shared" si="0"/>
        <v>6045411.542100283</v>
      </c>
      <c r="F19" s="88" t="s">
        <v>51</v>
      </c>
      <c r="G19" s="85"/>
      <c r="H19" s="89" t="s">
        <v>84</v>
      </c>
      <c r="I19" s="89" t="s">
        <v>82</v>
      </c>
      <c r="J19" s="89" t="s">
        <v>429</v>
      </c>
      <c r="K19" s="89" t="s">
        <v>391</v>
      </c>
      <c r="L19" s="89" t="s">
        <v>391</v>
      </c>
    </row>
    <row r="20" spans="1:12" s="60" customFormat="1" ht="11.25">
      <c r="A20" s="58" t="s">
        <v>506</v>
      </c>
      <c r="B20" s="58" t="s">
        <v>478</v>
      </c>
      <c r="C20" s="91" t="s">
        <v>454</v>
      </c>
      <c r="D20" s="88">
        <v>30000</v>
      </c>
      <c r="E20" s="85">
        <f t="shared" si="0"/>
        <v>35477.767265846735</v>
      </c>
      <c r="F20" s="88" t="s">
        <v>51</v>
      </c>
      <c r="G20" s="85"/>
      <c r="H20" s="89" t="s">
        <v>84</v>
      </c>
      <c r="I20" s="89" t="s">
        <v>82</v>
      </c>
      <c r="J20" s="89" t="s">
        <v>429</v>
      </c>
      <c r="K20" s="89" t="s">
        <v>391</v>
      </c>
      <c r="L20" s="89" t="s">
        <v>391</v>
      </c>
    </row>
    <row r="21" spans="1:12" s="60" customFormat="1" ht="22.5">
      <c r="A21" s="58" t="s">
        <v>510</v>
      </c>
      <c r="B21" s="58" t="s">
        <v>478</v>
      </c>
      <c r="C21" s="58" t="s">
        <v>511</v>
      </c>
      <c r="D21" s="88" t="s">
        <v>51</v>
      </c>
      <c r="E21" s="85"/>
      <c r="F21" s="88" t="s">
        <v>51</v>
      </c>
      <c r="G21" s="85"/>
      <c r="H21" s="89" t="s">
        <v>51</v>
      </c>
      <c r="I21" s="89" t="s">
        <v>51</v>
      </c>
      <c r="J21" s="89" t="s">
        <v>51</v>
      </c>
      <c r="K21" s="89" t="s">
        <v>51</v>
      </c>
      <c r="L21" s="89" t="s">
        <v>51</v>
      </c>
    </row>
    <row r="22" spans="1:12" s="60" customFormat="1" ht="11.25">
      <c r="A22" s="58" t="s">
        <v>512</v>
      </c>
      <c r="B22" s="58" t="s">
        <v>478</v>
      </c>
      <c r="C22" s="58" t="s">
        <v>513</v>
      </c>
      <c r="D22" s="88">
        <v>95553</v>
      </c>
      <c r="E22" s="85">
        <f t="shared" si="0"/>
        <v>113000.23651844844</v>
      </c>
      <c r="F22" s="88" t="s">
        <v>51</v>
      </c>
      <c r="G22" s="85"/>
      <c r="H22" s="89" t="s">
        <v>84</v>
      </c>
      <c r="I22" s="89" t="s">
        <v>82</v>
      </c>
      <c r="J22" s="89" t="s">
        <v>429</v>
      </c>
      <c r="K22" s="89" t="s">
        <v>391</v>
      </c>
      <c r="L22" s="89" t="s">
        <v>391</v>
      </c>
    </row>
    <row r="23" spans="1:12" s="60" customFormat="1" ht="11.25">
      <c r="A23" s="58" t="s">
        <v>516</v>
      </c>
      <c r="B23" s="58" t="s">
        <v>49</v>
      </c>
      <c r="C23" s="91" t="s">
        <v>536</v>
      </c>
      <c r="D23" s="85"/>
      <c r="E23" s="85">
        <f t="shared" si="0"/>
        <v>0</v>
      </c>
      <c r="F23" s="85"/>
      <c r="G23" s="85">
        <f>F23/0.8456</f>
        <v>0</v>
      </c>
      <c r="H23" s="82" t="s">
        <v>51</v>
      </c>
      <c r="I23" s="82" t="s">
        <v>51</v>
      </c>
      <c r="J23" s="82" t="s">
        <v>51</v>
      </c>
      <c r="K23" s="82" t="s">
        <v>51</v>
      </c>
      <c r="L23" s="82" t="s">
        <v>51</v>
      </c>
    </row>
    <row r="24" spans="1:12" s="60" customFormat="1" ht="11.25">
      <c r="A24" s="58" t="s">
        <v>519</v>
      </c>
      <c r="B24" s="58" t="s">
        <v>49</v>
      </c>
      <c r="C24" s="58" t="s">
        <v>520</v>
      </c>
      <c r="D24" s="85">
        <f>SUM(D25:D27)</f>
        <v>146734</v>
      </c>
      <c r="E24" s="85">
        <f t="shared" si="0"/>
        <v>173526.49006622517</v>
      </c>
      <c r="F24" s="85">
        <f>SUM(F25:F27)</f>
        <v>89526</v>
      </c>
      <c r="G24" s="85">
        <f>F24/0.8456</f>
        <v>105872.75307473983</v>
      </c>
      <c r="H24" s="82" t="s">
        <v>51</v>
      </c>
      <c r="I24" s="82" t="s">
        <v>51</v>
      </c>
      <c r="J24" s="82" t="s">
        <v>51</v>
      </c>
      <c r="K24" s="82" t="s">
        <v>51</v>
      </c>
      <c r="L24" s="82" t="s">
        <v>51</v>
      </c>
    </row>
    <row r="25" spans="1:12" s="60" customFormat="1" ht="11.25">
      <c r="A25" s="58" t="s">
        <v>523</v>
      </c>
      <c r="B25" s="58" t="s">
        <v>49</v>
      </c>
      <c r="C25" s="58" t="s">
        <v>524</v>
      </c>
      <c r="D25" s="85">
        <v>42123</v>
      </c>
      <c r="E25" s="85">
        <f t="shared" si="0"/>
        <v>49814.3330179754</v>
      </c>
      <c r="F25" s="85"/>
      <c r="G25" s="85">
        <f>F25/0.8456</f>
        <v>0</v>
      </c>
      <c r="H25" s="82" t="s">
        <v>84</v>
      </c>
      <c r="I25" s="82" t="s">
        <v>82</v>
      </c>
      <c r="J25" s="82" t="s">
        <v>429</v>
      </c>
      <c r="K25" s="82" t="s">
        <v>391</v>
      </c>
      <c r="L25" s="82" t="s">
        <v>391</v>
      </c>
    </row>
    <row r="26" spans="1:12" s="60" customFormat="1" ht="11.25">
      <c r="A26" s="58" t="s">
        <v>526</v>
      </c>
      <c r="B26" s="58" t="s">
        <v>49</v>
      </c>
      <c r="C26" s="91" t="s">
        <v>466</v>
      </c>
      <c r="D26" s="85">
        <v>50000</v>
      </c>
      <c r="E26" s="85">
        <f t="shared" si="0"/>
        <v>59129.61210974456</v>
      </c>
      <c r="F26" s="85"/>
      <c r="G26" s="85">
        <f>F26/0.8456</f>
        <v>0</v>
      </c>
      <c r="H26" s="82" t="s">
        <v>84</v>
      </c>
      <c r="I26" s="82" t="s">
        <v>82</v>
      </c>
      <c r="J26" s="82" t="s">
        <v>429</v>
      </c>
      <c r="K26" s="82" t="s">
        <v>391</v>
      </c>
      <c r="L26" s="82" t="s">
        <v>391</v>
      </c>
    </row>
    <row r="27" spans="1:12" s="60" customFormat="1" ht="22.5">
      <c r="A27" s="58" t="s">
        <v>528</v>
      </c>
      <c r="B27" s="58" t="s">
        <v>49</v>
      </c>
      <c r="C27" s="91" t="s">
        <v>468</v>
      </c>
      <c r="D27" s="85">
        <v>54611</v>
      </c>
      <c r="E27" s="85">
        <f t="shared" si="0"/>
        <v>64582.544938505205</v>
      </c>
      <c r="F27" s="85">
        <v>89526</v>
      </c>
      <c r="G27" s="85">
        <f>F27/0.8456</f>
        <v>105872.75307473983</v>
      </c>
      <c r="H27" s="82" t="s">
        <v>84</v>
      </c>
      <c r="I27" s="82" t="s">
        <v>82</v>
      </c>
      <c r="J27" s="82" t="s">
        <v>429</v>
      </c>
      <c r="K27" s="82" t="s">
        <v>391</v>
      </c>
      <c r="L27" s="82" t="s">
        <v>391</v>
      </c>
    </row>
    <row r="28" ht="11.25"/>
    <row r="29" s="60" customFormat="1" ht="11.25">
      <c r="C29" s="60" t="s">
        <v>540</v>
      </c>
    </row>
    <row r="30" spans="3:6" s="60" customFormat="1" ht="11.25">
      <c r="C30" s="125" t="s">
        <v>541</v>
      </c>
      <c r="D30" s="125"/>
      <c r="E30" s="125"/>
      <c r="F30" s="125"/>
    </row>
    <row r="31" ht="11.25"/>
    <row r="33" ht="9.75">
      <c r="C33" s="6" t="s">
        <v>542</v>
      </c>
    </row>
  </sheetData>
  <sheetProtection/>
  <mergeCells count="4">
    <mergeCell ref="D3:G3"/>
    <mergeCell ref="D4:E4"/>
    <mergeCell ref="F4:G4"/>
    <mergeCell ref="C30:F30"/>
  </mergeCells>
  <dataValidations count="6">
    <dataValidation type="list" allowBlank="1" showInputMessage="1" showErrorMessage="1" promptTitle="Status" prompt="Please choose a value from the list." errorTitle="Validation Error" error="Please choose a value from the list." sqref="H9:H14 H25:H27 H17:H22">
      <formula1>Tab4_2021!#REF!</formula1>
    </dataValidation>
    <dataValidation type="list" allowBlank="1" showInputMessage="1" showErrorMessage="1" promptTitle="Sector" prompt="Please choose a value from the list." errorTitle="Validation Error" error="Please choose a value from the list." sqref="L9:L14 L18 L21">
      <formula1>Tab4_2021!#REF!</formula1>
    </dataValidation>
    <dataValidation type="list" allowBlank="1" showInputMessage="1" promptTitle="Funding source" prompt="Please type in custom item or choose from the list." errorTitle="Validation Error" error="Please choose a value from the list." sqref="I9:I14 I25:I27 I17:I22">
      <formula1>Tab4_2021!#REF!</formula1>
    </dataValidation>
    <dataValidation type="list" allowBlank="1" showInputMessage="1" promptTitle="Financial instrument" prompt="Please type in custom item or choose from the list." errorTitle="Validation Error" error="Please choose a value from the list." sqref="J9:J14 J25:J27 J17:J22">
      <formula1>Tab4_2021!#REF!</formula1>
    </dataValidation>
    <dataValidation type="list" allowBlank="1" showInputMessage="1" promptTitle="Type of support" prompt="Please type in custom item or choose from the list." errorTitle="Validation Error" error="Please choose a value from the list." sqref="K9:K14 K18 K21">
      <formula1>Tab4_2021!#REF!</formula1>
    </dataValidation>
    <dataValidation type="custom" allowBlank="1" showInputMessage="1" showErrorMessage="1" promptTitle="Amount" prompt="Please enter a numeric value" errorTitle="Validation Error" error="Please enter a numeric value" sqref="F9:F14 D17:D22 D9:D14 F17:F22">
      <formula1>OR(F9="NA",F9="NE",F9="NO",F9="IE",F9="C",AND(F9&lt;9999999999999,F9&gt;-999999999))</formula1>
    </dataValidation>
  </dataValidations>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A1:N45"/>
  <sheetViews>
    <sheetView zoomScalePageLayoutView="0" workbookViewId="0" topLeftCell="C9">
      <selection activeCell="C45" sqref="C45"/>
    </sheetView>
  </sheetViews>
  <sheetFormatPr defaultColWidth="9.421875" defaultRowHeight="15"/>
  <cols>
    <col min="1" max="1" width="26.57421875" style="6" bestFit="1" customWidth="1"/>
    <col min="2" max="2" width="6.8515625" style="6" bestFit="1" customWidth="1"/>
    <col min="3" max="3" width="90.140625" style="6" bestFit="1" customWidth="1"/>
    <col min="4" max="5" width="18.421875" style="6" bestFit="1" customWidth="1"/>
    <col min="6" max="6" width="9.421875" style="6" customWidth="1"/>
    <col min="7" max="8" width="8.8515625" style="6" bestFit="1" customWidth="1"/>
    <col min="9" max="9" width="9.140625" style="6" bestFit="1" customWidth="1"/>
    <col min="10" max="10" width="39.57421875" style="6" bestFit="1" customWidth="1"/>
    <col min="11" max="11" width="18.421875" style="6" bestFit="1" customWidth="1"/>
    <col min="12" max="12" width="255.8515625" style="6" bestFit="1" customWidth="1"/>
    <col min="13" max="13" width="12.421875" style="6" bestFit="1" customWidth="1"/>
    <col min="14" max="14" width="5.421875" style="6" bestFit="1" customWidth="1"/>
    <col min="15" max="16384" width="9.421875" style="6" customWidth="1"/>
  </cols>
  <sheetData>
    <row r="1" spans="3:14" ht="51" customHeight="1" hidden="1">
      <c r="C1" s="1" t="s">
        <v>0</v>
      </c>
      <c r="D1" s="2" t="s">
        <v>1</v>
      </c>
      <c r="E1" s="1" t="s">
        <v>2</v>
      </c>
      <c r="F1" s="2" t="s">
        <v>3</v>
      </c>
      <c r="G1" s="1" t="s">
        <v>4</v>
      </c>
      <c r="H1" s="2" t="s">
        <v>5</v>
      </c>
      <c r="I1" s="1" t="s">
        <v>6</v>
      </c>
      <c r="J1" s="2" t="s">
        <v>7</v>
      </c>
      <c r="K1" s="3" t="s">
        <v>8</v>
      </c>
      <c r="L1" s="2" t="s">
        <v>9</v>
      </c>
      <c r="M1" s="1" t="s">
        <v>10</v>
      </c>
      <c r="N1" s="2" t="s">
        <v>11</v>
      </c>
    </row>
    <row r="2" spans="3:10" ht="10.5">
      <c r="C2" s="19" t="s">
        <v>419</v>
      </c>
      <c r="D2" s="19"/>
      <c r="E2" s="19"/>
      <c r="F2" s="19"/>
      <c r="G2" s="19"/>
      <c r="H2" s="19"/>
      <c r="I2" s="19"/>
      <c r="J2" s="20"/>
    </row>
    <row r="3" spans="3:10" ht="10.5">
      <c r="C3" s="19"/>
      <c r="D3" s="14" t="s">
        <v>21</v>
      </c>
      <c r="E3" s="15"/>
      <c r="F3" s="19"/>
      <c r="G3" s="19"/>
      <c r="H3" s="19"/>
      <c r="I3" s="19"/>
      <c r="J3" s="20"/>
    </row>
    <row r="4" spans="3:11" ht="10.5">
      <c r="C4" s="20"/>
      <c r="D4" s="14" t="s">
        <v>22</v>
      </c>
      <c r="E4" s="15"/>
      <c r="H4" s="20"/>
      <c r="I4" s="20"/>
      <c r="J4" s="20"/>
      <c r="K4" s="20"/>
    </row>
    <row r="5" spans="1:12" ht="20.25" customHeight="1" hidden="1">
      <c r="A5" s="5" t="s">
        <v>23</v>
      </c>
      <c r="B5" s="5" t="s">
        <v>24</v>
      </c>
      <c r="C5" s="5" t="s">
        <v>25</v>
      </c>
      <c r="D5" s="5" t="s">
        <v>26</v>
      </c>
      <c r="E5" s="5" t="s">
        <v>27</v>
      </c>
      <c r="F5" s="5" t="s">
        <v>28</v>
      </c>
      <c r="G5" s="5" t="s">
        <v>29</v>
      </c>
      <c r="H5" s="5" t="s">
        <v>30</v>
      </c>
      <c r="I5" s="5" t="s">
        <v>31</v>
      </c>
      <c r="J5" s="5" t="s">
        <v>32</v>
      </c>
      <c r="K5" s="5" t="s">
        <v>33</v>
      </c>
      <c r="L5" s="5" t="s">
        <v>34</v>
      </c>
    </row>
    <row r="6" spans="1:12" s="8" customFormat="1" ht="19.5">
      <c r="A6" s="7" t="s">
        <v>35</v>
      </c>
      <c r="B6" s="7" t="s">
        <v>36</v>
      </c>
      <c r="C6" s="7" t="s">
        <v>37</v>
      </c>
      <c r="D6" s="7" t="s">
        <v>38</v>
      </c>
      <c r="E6" s="7" t="s">
        <v>39</v>
      </c>
      <c r="F6" s="7" t="s">
        <v>40</v>
      </c>
      <c r="G6" s="7" t="s">
        <v>41</v>
      </c>
      <c r="H6" s="7" t="s">
        <v>42</v>
      </c>
      <c r="I6" s="7" t="s">
        <v>43</v>
      </c>
      <c r="J6" s="7" t="s">
        <v>44</v>
      </c>
      <c r="K6" s="7" t="s">
        <v>45</v>
      </c>
      <c r="L6" s="7" t="s">
        <v>46</v>
      </c>
    </row>
    <row r="7" spans="1:12" ht="22.5">
      <c r="A7" s="9" t="s">
        <v>47</v>
      </c>
      <c r="B7" s="9" t="s">
        <v>47</v>
      </c>
      <c r="C7" s="10">
        <v>2018</v>
      </c>
      <c r="D7" s="21"/>
      <c r="E7" s="21"/>
      <c r="F7" s="21"/>
      <c r="G7" s="21"/>
      <c r="H7" s="21"/>
      <c r="I7" s="21"/>
      <c r="J7" s="21"/>
      <c r="K7" s="21"/>
      <c r="L7" s="21"/>
    </row>
    <row r="8" spans="3:12" ht="11.25">
      <c r="C8" s="22" t="s">
        <v>125</v>
      </c>
      <c r="D8" s="23">
        <v>18267</v>
      </c>
      <c r="E8" s="33">
        <f>D8/0.8473</f>
        <v>21559.069987017585</v>
      </c>
      <c r="F8" s="6" t="s">
        <v>78</v>
      </c>
      <c r="G8" s="6" t="s">
        <v>82</v>
      </c>
      <c r="H8" s="6" t="s">
        <v>81</v>
      </c>
      <c r="I8" s="34" t="s">
        <v>80</v>
      </c>
      <c r="J8" s="22" t="s">
        <v>145</v>
      </c>
      <c r="K8" s="22" t="s">
        <v>104</v>
      </c>
      <c r="L8" s="22" t="s">
        <v>233</v>
      </c>
    </row>
    <row r="9" spans="3:12" ht="11.25">
      <c r="C9" s="22" t="s">
        <v>126</v>
      </c>
      <c r="D9" s="23">
        <v>22500</v>
      </c>
      <c r="E9" s="33">
        <f aca="true" t="shared" si="0" ref="E9:E41">D9/0.8473</f>
        <v>26554.939218694675</v>
      </c>
      <c r="F9" s="6" t="s">
        <v>78</v>
      </c>
      <c r="G9" s="6" t="s">
        <v>82</v>
      </c>
      <c r="H9" s="6" t="s">
        <v>81</v>
      </c>
      <c r="I9" s="34" t="s">
        <v>80</v>
      </c>
      <c r="J9" s="22" t="s">
        <v>146</v>
      </c>
      <c r="K9" s="22" t="s">
        <v>108</v>
      </c>
      <c r="L9" s="22" t="s">
        <v>154</v>
      </c>
    </row>
    <row r="10" spans="3:12" ht="11.25">
      <c r="C10" s="22" t="s">
        <v>127</v>
      </c>
      <c r="D10" s="23">
        <v>481627</v>
      </c>
      <c r="E10" s="33">
        <f t="shared" si="0"/>
        <v>568425.5871592116</v>
      </c>
      <c r="F10" s="6" t="s">
        <v>78</v>
      </c>
      <c r="G10" s="6" t="s">
        <v>82</v>
      </c>
      <c r="H10" s="6" t="s">
        <v>81</v>
      </c>
      <c r="I10" s="34" t="s">
        <v>80</v>
      </c>
      <c r="J10" s="22" t="s">
        <v>90</v>
      </c>
      <c r="K10" s="22" t="s">
        <v>104</v>
      </c>
      <c r="L10" s="22" t="s">
        <v>229</v>
      </c>
    </row>
    <row r="11" spans="3:12" ht="11.25">
      <c r="C11" s="22" t="s">
        <v>128</v>
      </c>
      <c r="D11" s="23">
        <v>20435</v>
      </c>
      <c r="E11" s="33">
        <f t="shared" si="0"/>
        <v>24117.78590817892</v>
      </c>
      <c r="F11" s="6" t="s">
        <v>78</v>
      </c>
      <c r="G11" s="6" t="s">
        <v>82</v>
      </c>
      <c r="H11" s="6" t="s">
        <v>81</v>
      </c>
      <c r="I11" s="34" t="s">
        <v>83</v>
      </c>
      <c r="J11" s="22" t="s">
        <v>147</v>
      </c>
      <c r="K11" s="22" t="s">
        <v>152</v>
      </c>
      <c r="L11" s="22" t="s">
        <v>155</v>
      </c>
    </row>
    <row r="12" spans="3:12" ht="11.25">
      <c r="C12" s="22" t="s">
        <v>62</v>
      </c>
      <c r="D12" s="23">
        <v>6635</v>
      </c>
      <c r="E12" s="33">
        <f t="shared" si="0"/>
        <v>7830.756520712852</v>
      </c>
      <c r="F12" s="6" t="s">
        <v>78</v>
      </c>
      <c r="G12" s="6" t="s">
        <v>82</v>
      </c>
      <c r="H12" s="6" t="s">
        <v>81</v>
      </c>
      <c r="I12" s="34" t="s">
        <v>85</v>
      </c>
      <c r="J12" s="22" t="s">
        <v>93</v>
      </c>
      <c r="K12" s="22" t="s">
        <v>105</v>
      </c>
      <c r="L12" s="22" t="s">
        <v>113</v>
      </c>
    </row>
    <row r="13" spans="3:12" ht="11.25">
      <c r="C13" s="22" t="s">
        <v>63</v>
      </c>
      <c r="D13" s="23">
        <v>18000</v>
      </c>
      <c r="E13" s="33">
        <f t="shared" si="0"/>
        <v>21243.95137495574</v>
      </c>
      <c r="F13" s="6" t="s">
        <v>78</v>
      </c>
      <c r="G13" s="6" t="s">
        <v>82</v>
      </c>
      <c r="H13" s="6" t="s">
        <v>81</v>
      </c>
      <c r="I13" s="34" t="s">
        <v>85</v>
      </c>
      <c r="J13" s="22" t="s">
        <v>96</v>
      </c>
      <c r="K13" s="22" t="s">
        <v>103</v>
      </c>
      <c r="L13" s="22" t="s">
        <v>241</v>
      </c>
    </row>
    <row r="14" spans="3:12" ht="11.25">
      <c r="C14" s="22" t="s">
        <v>60</v>
      </c>
      <c r="D14" s="23">
        <v>22108</v>
      </c>
      <c r="E14" s="33">
        <f t="shared" si="0"/>
        <v>26092.293166528973</v>
      </c>
      <c r="F14" s="6" t="s">
        <v>78</v>
      </c>
      <c r="G14" s="6" t="s">
        <v>82</v>
      </c>
      <c r="H14" s="6" t="s">
        <v>81</v>
      </c>
      <c r="I14" s="34" t="s">
        <v>85</v>
      </c>
      <c r="J14" s="22" t="s">
        <v>94</v>
      </c>
      <c r="K14" s="22" t="s">
        <v>103</v>
      </c>
      <c r="L14" s="22" t="s">
        <v>156</v>
      </c>
    </row>
    <row r="15" spans="3:12" ht="11.25">
      <c r="C15" s="22" t="s">
        <v>57</v>
      </c>
      <c r="D15" s="23">
        <v>26400</v>
      </c>
      <c r="E15" s="33">
        <f t="shared" si="0"/>
        <v>31157.795349935084</v>
      </c>
      <c r="F15" s="6" t="s">
        <v>78</v>
      </c>
      <c r="G15" s="6" t="s">
        <v>82</v>
      </c>
      <c r="H15" s="6" t="s">
        <v>81</v>
      </c>
      <c r="I15" s="34" t="s">
        <v>85</v>
      </c>
      <c r="J15" s="22" t="s">
        <v>92</v>
      </c>
      <c r="K15" s="22" t="s">
        <v>104</v>
      </c>
      <c r="L15" s="22" t="s">
        <v>157</v>
      </c>
    </row>
    <row r="16" spans="3:12" ht="11.25">
      <c r="C16" s="22" t="s">
        <v>58</v>
      </c>
      <c r="D16" s="23">
        <v>28022</v>
      </c>
      <c r="E16" s="33">
        <f t="shared" si="0"/>
        <v>33072.11141272276</v>
      </c>
      <c r="F16" s="6" t="s">
        <v>78</v>
      </c>
      <c r="G16" s="6" t="s">
        <v>82</v>
      </c>
      <c r="H16" s="6" t="s">
        <v>81</v>
      </c>
      <c r="I16" s="34" t="s">
        <v>85</v>
      </c>
      <c r="J16" s="22" t="s">
        <v>92</v>
      </c>
      <c r="K16" s="22" t="s">
        <v>104</v>
      </c>
      <c r="L16" s="22" t="s">
        <v>158</v>
      </c>
    </row>
    <row r="17" spans="3:12" ht="11.25">
      <c r="C17" s="22" t="s">
        <v>56</v>
      </c>
      <c r="D17" s="23">
        <v>31680</v>
      </c>
      <c r="E17" s="33">
        <f t="shared" si="0"/>
        <v>37389.3544199221</v>
      </c>
      <c r="F17" s="6" t="s">
        <v>78</v>
      </c>
      <c r="G17" s="6" t="s">
        <v>82</v>
      </c>
      <c r="H17" s="6" t="s">
        <v>81</v>
      </c>
      <c r="I17" s="34" t="s">
        <v>85</v>
      </c>
      <c r="J17" s="22" t="s">
        <v>91</v>
      </c>
      <c r="K17" s="22" t="s">
        <v>103</v>
      </c>
      <c r="L17" s="22" t="s">
        <v>157</v>
      </c>
    </row>
    <row r="18" spans="3:12" ht="11.25">
      <c r="C18" s="22" t="s">
        <v>61</v>
      </c>
      <c r="D18" s="23">
        <v>46886</v>
      </c>
      <c r="E18" s="33">
        <f t="shared" si="0"/>
        <v>55335.77245367638</v>
      </c>
      <c r="F18" s="6" t="s">
        <v>78</v>
      </c>
      <c r="G18" s="6" t="s">
        <v>82</v>
      </c>
      <c r="H18" s="6" t="s">
        <v>81</v>
      </c>
      <c r="I18" s="34" t="s">
        <v>85</v>
      </c>
      <c r="J18" s="22" t="s">
        <v>95</v>
      </c>
      <c r="K18" s="22" t="s">
        <v>103</v>
      </c>
      <c r="L18" s="22" t="s">
        <v>238</v>
      </c>
    </row>
    <row r="19" spans="3:12" ht="11.25">
      <c r="C19" s="22" t="s">
        <v>59</v>
      </c>
      <c r="D19" s="23">
        <v>57232</v>
      </c>
      <c r="E19" s="33">
        <f t="shared" si="0"/>
        <v>67546.3236161926</v>
      </c>
      <c r="F19" s="6" t="s">
        <v>78</v>
      </c>
      <c r="G19" s="6" t="s">
        <v>82</v>
      </c>
      <c r="H19" s="6" t="s">
        <v>81</v>
      </c>
      <c r="I19" s="34" t="s">
        <v>85</v>
      </c>
      <c r="J19" s="22" t="s">
        <v>93</v>
      </c>
      <c r="K19" s="22" t="s">
        <v>103</v>
      </c>
      <c r="L19" s="22" t="s">
        <v>234</v>
      </c>
    </row>
    <row r="20" spans="3:12" ht="11.25">
      <c r="C20" s="22" t="s">
        <v>64</v>
      </c>
      <c r="D20" s="23">
        <v>68190</v>
      </c>
      <c r="E20" s="33">
        <f t="shared" si="0"/>
        <v>80479.16912545732</v>
      </c>
      <c r="F20" s="6" t="s">
        <v>78</v>
      </c>
      <c r="G20" s="6" t="s">
        <v>82</v>
      </c>
      <c r="H20" s="6" t="s">
        <v>81</v>
      </c>
      <c r="I20" s="34" t="s">
        <v>85</v>
      </c>
      <c r="J20" s="22" t="s">
        <v>87</v>
      </c>
      <c r="K20" s="22" t="s">
        <v>104</v>
      </c>
      <c r="L20" s="22" t="s">
        <v>242</v>
      </c>
    </row>
    <row r="21" spans="3:12" ht="11.25">
      <c r="C21" s="22" t="s">
        <v>65</v>
      </c>
      <c r="D21" s="23">
        <v>21058</v>
      </c>
      <c r="E21" s="33">
        <f t="shared" si="0"/>
        <v>24853.062669656556</v>
      </c>
      <c r="F21" s="6" t="s">
        <v>78</v>
      </c>
      <c r="G21" s="6" t="s">
        <v>82</v>
      </c>
      <c r="H21" s="6" t="s">
        <v>81</v>
      </c>
      <c r="I21" s="34" t="s">
        <v>80</v>
      </c>
      <c r="J21" s="22" t="s">
        <v>95</v>
      </c>
      <c r="K21" s="22" t="s">
        <v>104</v>
      </c>
      <c r="L21" s="22" t="s">
        <v>240</v>
      </c>
    </row>
    <row r="22" spans="3:12" ht="11.25">
      <c r="C22" s="22" t="s">
        <v>129</v>
      </c>
      <c r="D22" s="23">
        <v>62764</v>
      </c>
      <c r="E22" s="33">
        <f t="shared" si="0"/>
        <v>74075.29800542901</v>
      </c>
      <c r="F22" s="6" t="s">
        <v>78</v>
      </c>
      <c r="G22" s="6" t="s">
        <v>82</v>
      </c>
      <c r="H22" s="6" t="s">
        <v>81</v>
      </c>
      <c r="I22" s="34" t="s">
        <v>83</v>
      </c>
      <c r="J22" s="22" t="s">
        <v>148</v>
      </c>
      <c r="K22" s="22" t="s">
        <v>103</v>
      </c>
      <c r="L22" s="22" t="s">
        <v>159</v>
      </c>
    </row>
    <row r="23" spans="3:12" ht="11.25">
      <c r="C23" s="22" t="s">
        <v>130</v>
      </c>
      <c r="D23" s="23">
        <v>79727</v>
      </c>
      <c r="E23" s="33">
        <f t="shared" si="0"/>
        <v>94095.36173728314</v>
      </c>
      <c r="F23" s="6" t="s">
        <v>78</v>
      </c>
      <c r="G23" s="6" t="s">
        <v>82</v>
      </c>
      <c r="H23" s="6" t="s">
        <v>81</v>
      </c>
      <c r="I23" s="34" t="s">
        <v>83</v>
      </c>
      <c r="J23" s="22" t="s">
        <v>148</v>
      </c>
      <c r="K23" s="22" t="s">
        <v>106</v>
      </c>
      <c r="L23" s="22" t="s">
        <v>160</v>
      </c>
    </row>
    <row r="24" spans="3:12" ht="11.25">
      <c r="C24" s="22" t="s">
        <v>131</v>
      </c>
      <c r="D24" s="23">
        <v>134262</v>
      </c>
      <c r="E24" s="33">
        <f t="shared" si="0"/>
        <v>158458.63330579488</v>
      </c>
      <c r="F24" s="6" t="s">
        <v>78</v>
      </c>
      <c r="G24" s="6" t="s">
        <v>82</v>
      </c>
      <c r="H24" s="6" t="s">
        <v>81</v>
      </c>
      <c r="I24" s="34" t="s">
        <v>83</v>
      </c>
      <c r="J24" s="22" t="s">
        <v>148</v>
      </c>
      <c r="K24" s="22" t="s">
        <v>108</v>
      </c>
      <c r="L24" s="22" t="s">
        <v>161</v>
      </c>
    </row>
    <row r="25" spans="3:12" ht="11.25">
      <c r="C25" s="22" t="s">
        <v>132</v>
      </c>
      <c r="D25" s="23">
        <v>160011</v>
      </c>
      <c r="E25" s="33">
        <f t="shared" si="0"/>
        <v>188848.10574766906</v>
      </c>
      <c r="F25" s="6" t="s">
        <v>78</v>
      </c>
      <c r="G25" s="6" t="s">
        <v>82</v>
      </c>
      <c r="H25" s="6" t="s">
        <v>81</v>
      </c>
      <c r="I25" s="34" t="s">
        <v>83</v>
      </c>
      <c r="J25" s="22" t="s">
        <v>95</v>
      </c>
      <c r="K25" s="22" t="s">
        <v>103</v>
      </c>
      <c r="L25" s="22" t="s">
        <v>226</v>
      </c>
    </row>
    <row r="26" spans="3:12" ht="11.25">
      <c r="C26" s="22" t="s">
        <v>133</v>
      </c>
      <c r="D26" s="23">
        <v>162450</v>
      </c>
      <c r="E26" s="33">
        <f t="shared" si="0"/>
        <v>191726.66115897556</v>
      </c>
      <c r="F26" s="6" t="s">
        <v>78</v>
      </c>
      <c r="G26" s="6" t="s">
        <v>82</v>
      </c>
      <c r="H26" s="6" t="s">
        <v>81</v>
      </c>
      <c r="I26" s="34" t="s">
        <v>83</v>
      </c>
      <c r="J26" s="22" t="s">
        <v>87</v>
      </c>
      <c r="K26" s="22" t="s">
        <v>104</v>
      </c>
      <c r="L26" s="22" t="s">
        <v>243</v>
      </c>
    </row>
    <row r="27" spans="3:12" ht="11.25">
      <c r="C27" s="22" t="s">
        <v>134</v>
      </c>
      <c r="D27" s="23">
        <v>500000</v>
      </c>
      <c r="E27" s="33">
        <f t="shared" si="0"/>
        <v>590109.7604154373</v>
      </c>
      <c r="F27" s="6" t="s">
        <v>78</v>
      </c>
      <c r="G27" s="6" t="s">
        <v>82</v>
      </c>
      <c r="H27" s="6" t="s">
        <v>81</v>
      </c>
      <c r="I27" s="34" t="s">
        <v>83</v>
      </c>
      <c r="J27" s="22" t="s">
        <v>87</v>
      </c>
      <c r="K27" s="22" t="s">
        <v>103</v>
      </c>
      <c r="L27" s="22" t="s">
        <v>162</v>
      </c>
    </row>
    <row r="28" spans="3:12" ht="11.25">
      <c r="C28" s="22" t="s">
        <v>135</v>
      </c>
      <c r="D28" s="23">
        <v>2920</v>
      </c>
      <c r="E28" s="33">
        <f t="shared" si="0"/>
        <v>3446.2410008261536</v>
      </c>
      <c r="F28" s="6" t="s">
        <v>78</v>
      </c>
      <c r="G28" s="6" t="s">
        <v>82</v>
      </c>
      <c r="H28" s="6" t="s">
        <v>81</v>
      </c>
      <c r="I28" s="34" t="s">
        <v>83</v>
      </c>
      <c r="J28" s="22" t="s">
        <v>149</v>
      </c>
      <c r="K28" s="22" t="s">
        <v>153</v>
      </c>
      <c r="L28" s="22" t="s">
        <v>163</v>
      </c>
    </row>
    <row r="29" spans="3:12" ht="11.25">
      <c r="C29" s="22" t="s">
        <v>136</v>
      </c>
      <c r="D29" s="23">
        <v>4000</v>
      </c>
      <c r="E29" s="33">
        <f t="shared" si="0"/>
        <v>4720.878083323498</v>
      </c>
      <c r="F29" s="6" t="s">
        <v>78</v>
      </c>
      <c r="G29" s="6" t="s">
        <v>82</v>
      </c>
      <c r="H29" s="6" t="s">
        <v>81</v>
      </c>
      <c r="I29" s="34" t="s">
        <v>83</v>
      </c>
      <c r="J29" s="22" t="s">
        <v>149</v>
      </c>
      <c r="K29" s="22" t="s">
        <v>153</v>
      </c>
      <c r="L29" s="22" t="s">
        <v>164</v>
      </c>
    </row>
    <row r="30" spans="3:12" ht="11.25">
      <c r="C30" s="22" t="s">
        <v>137</v>
      </c>
      <c r="D30" s="23">
        <v>6000</v>
      </c>
      <c r="E30" s="33">
        <f t="shared" si="0"/>
        <v>7081.317124985247</v>
      </c>
      <c r="F30" s="6" t="s">
        <v>78</v>
      </c>
      <c r="G30" s="6" t="s">
        <v>82</v>
      </c>
      <c r="H30" s="6" t="s">
        <v>81</v>
      </c>
      <c r="I30" s="34" t="s">
        <v>83</v>
      </c>
      <c r="J30" s="22" t="s">
        <v>90</v>
      </c>
      <c r="K30" s="22" t="s">
        <v>153</v>
      </c>
      <c r="L30" s="22" t="s">
        <v>165</v>
      </c>
    </row>
    <row r="31" spans="3:12" ht="11.25">
      <c r="C31" s="22" t="s">
        <v>138</v>
      </c>
      <c r="D31" s="23">
        <v>9400</v>
      </c>
      <c r="E31" s="33">
        <f t="shared" si="0"/>
        <v>11094.06349581022</v>
      </c>
      <c r="F31" s="6" t="s">
        <v>78</v>
      </c>
      <c r="G31" s="6" t="s">
        <v>82</v>
      </c>
      <c r="H31" s="6" t="s">
        <v>81</v>
      </c>
      <c r="I31" s="34" t="s">
        <v>83</v>
      </c>
      <c r="J31" s="22" t="s">
        <v>150</v>
      </c>
      <c r="K31" s="22" t="s">
        <v>153</v>
      </c>
      <c r="L31" s="22" t="s">
        <v>166</v>
      </c>
    </row>
    <row r="32" spans="3:12" ht="11.25">
      <c r="C32" s="22" t="s">
        <v>139</v>
      </c>
      <c r="D32" s="23">
        <v>9803</v>
      </c>
      <c r="E32" s="33">
        <f t="shared" si="0"/>
        <v>11569.691962705063</v>
      </c>
      <c r="F32" s="6" t="s">
        <v>78</v>
      </c>
      <c r="G32" s="6" t="s">
        <v>82</v>
      </c>
      <c r="H32" s="6" t="s">
        <v>81</v>
      </c>
      <c r="I32" s="34" t="s">
        <v>83</v>
      </c>
      <c r="J32" s="22" t="s">
        <v>98</v>
      </c>
      <c r="K32" s="22" t="s">
        <v>107</v>
      </c>
      <c r="L32" s="22" t="s">
        <v>246</v>
      </c>
    </row>
    <row r="33" spans="3:12" ht="11.25">
      <c r="C33" s="22" t="s">
        <v>140</v>
      </c>
      <c r="D33" s="23">
        <v>14920</v>
      </c>
      <c r="E33" s="33">
        <f t="shared" si="0"/>
        <v>17608.875250796646</v>
      </c>
      <c r="F33" s="6" t="s">
        <v>78</v>
      </c>
      <c r="G33" s="6" t="s">
        <v>82</v>
      </c>
      <c r="H33" s="6" t="s">
        <v>81</v>
      </c>
      <c r="I33" s="34" t="s">
        <v>83</v>
      </c>
      <c r="J33" s="22" t="s">
        <v>87</v>
      </c>
      <c r="K33" s="22" t="s">
        <v>153</v>
      </c>
      <c r="L33" s="22" t="s">
        <v>167</v>
      </c>
    </row>
    <row r="34" spans="3:12" ht="11.25">
      <c r="C34" s="22" t="s">
        <v>141</v>
      </c>
      <c r="D34" s="23">
        <v>16000</v>
      </c>
      <c r="E34" s="33">
        <f t="shared" si="0"/>
        <v>18883.51233329399</v>
      </c>
      <c r="F34" s="6" t="s">
        <v>78</v>
      </c>
      <c r="G34" s="6" t="s">
        <v>82</v>
      </c>
      <c r="H34" s="6" t="s">
        <v>81</v>
      </c>
      <c r="I34" s="34" t="s">
        <v>83</v>
      </c>
      <c r="J34" s="22" t="s">
        <v>97</v>
      </c>
      <c r="K34" s="22" t="s">
        <v>104</v>
      </c>
      <c r="L34" s="22" t="s">
        <v>168</v>
      </c>
    </row>
    <row r="35" spans="3:12" ht="11.25">
      <c r="C35" s="22" t="s">
        <v>142</v>
      </c>
      <c r="D35" s="23">
        <v>22564</v>
      </c>
      <c r="E35" s="33">
        <f t="shared" si="0"/>
        <v>26630.47326802785</v>
      </c>
      <c r="F35" s="6" t="s">
        <v>78</v>
      </c>
      <c r="G35" s="6" t="s">
        <v>82</v>
      </c>
      <c r="H35" s="6" t="s">
        <v>81</v>
      </c>
      <c r="I35" s="34" t="s">
        <v>83</v>
      </c>
      <c r="J35" s="22" t="s">
        <v>87</v>
      </c>
      <c r="K35" s="22" t="s">
        <v>104</v>
      </c>
      <c r="L35" s="22" t="s">
        <v>247</v>
      </c>
    </row>
    <row r="36" spans="3:12" ht="11.25">
      <c r="C36" s="22" t="s">
        <v>143</v>
      </c>
      <c r="D36" s="23">
        <v>22564</v>
      </c>
      <c r="E36" s="33">
        <f t="shared" si="0"/>
        <v>26630.47326802785</v>
      </c>
      <c r="F36" s="6" t="s">
        <v>78</v>
      </c>
      <c r="G36" s="6" t="s">
        <v>82</v>
      </c>
      <c r="H36" s="6" t="s">
        <v>81</v>
      </c>
      <c r="I36" s="34" t="s">
        <v>83</v>
      </c>
      <c r="J36" s="22" t="s">
        <v>151</v>
      </c>
      <c r="K36" s="22" t="s">
        <v>104</v>
      </c>
      <c r="L36" s="22" t="s">
        <v>248</v>
      </c>
    </row>
    <row r="37" spans="3:12" ht="11.25">
      <c r="C37" s="22" t="s">
        <v>73</v>
      </c>
      <c r="D37" s="23">
        <v>40000</v>
      </c>
      <c r="E37" s="33">
        <f t="shared" si="0"/>
        <v>47208.78083323498</v>
      </c>
      <c r="F37" s="6" t="s">
        <v>78</v>
      </c>
      <c r="G37" s="6" t="s">
        <v>82</v>
      </c>
      <c r="H37" s="6" t="s">
        <v>81</v>
      </c>
      <c r="I37" s="34" t="s">
        <v>83</v>
      </c>
      <c r="J37" s="22" t="s">
        <v>101</v>
      </c>
      <c r="K37" s="22" t="s">
        <v>103</v>
      </c>
      <c r="L37" s="22" t="s">
        <v>230</v>
      </c>
    </row>
    <row r="38" spans="3:12" ht="11.25">
      <c r="C38" s="22" t="s">
        <v>58</v>
      </c>
      <c r="D38" s="23">
        <v>47636</v>
      </c>
      <c r="E38" s="33">
        <f t="shared" si="0"/>
        <v>56220.93709429954</v>
      </c>
      <c r="F38" s="6" t="s">
        <v>78</v>
      </c>
      <c r="G38" s="6" t="s">
        <v>82</v>
      </c>
      <c r="H38" s="6" t="s">
        <v>81</v>
      </c>
      <c r="I38" s="34" t="s">
        <v>83</v>
      </c>
      <c r="J38" s="22" t="s">
        <v>92</v>
      </c>
      <c r="K38" s="22" t="s">
        <v>103</v>
      </c>
      <c r="L38" s="22" t="s">
        <v>158</v>
      </c>
    </row>
    <row r="39" spans="3:12" ht="11.25">
      <c r="C39" s="22" t="s">
        <v>74</v>
      </c>
      <c r="D39" s="23">
        <v>49168</v>
      </c>
      <c r="E39" s="33">
        <f t="shared" si="0"/>
        <v>58029.03340021244</v>
      </c>
      <c r="F39" s="6" t="s">
        <v>78</v>
      </c>
      <c r="G39" s="6" t="s">
        <v>82</v>
      </c>
      <c r="H39" s="6" t="s">
        <v>81</v>
      </c>
      <c r="I39" s="34" t="s">
        <v>83</v>
      </c>
      <c r="J39" s="22" t="s">
        <v>94</v>
      </c>
      <c r="K39" s="22" t="s">
        <v>107</v>
      </c>
      <c r="L39" s="22" t="s">
        <v>231</v>
      </c>
    </row>
    <row r="40" spans="3:12" ht="10.5">
      <c r="C40" s="22" t="s">
        <v>144</v>
      </c>
      <c r="D40" s="23">
        <v>216690</v>
      </c>
      <c r="E40" s="33">
        <f t="shared" si="0"/>
        <v>255741.76796884218</v>
      </c>
      <c r="F40" s="6" t="s">
        <v>78</v>
      </c>
      <c r="G40" s="6" t="s">
        <v>82</v>
      </c>
      <c r="H40" s="6" t="s">
        <v>81</v>
      </c>
      <c r="I40" s="34" t="s">
        <v>83</v>
      </c>
      <c r="J40" s="22" t="s">
        <v>87</v>
      </c>
      <c r="K40" s="22" t="s">
        <v>109</v>
      </c>
      <c r="L40" s="22" t="s">
        <v>244</v>
      </c>
    </row>
    <row r="41" spans="1:12" ht="19.5">
      <c r="A41" s="5" t="s">
        <v>48</v>
      </c>
      <c r="B41" s="5" t="s">
        <v>49</v>
      </c>
      <c r="C41" s="5" t="s">
        <v>50</v>
      </c>
      <c r="D41" s="11">
        <f>SUM(D8:D40)</f>
        <v>2429919</v>
      </c>
      <c r="E41" s="35">
        <f t="shared" si="0"/>
        <v>2867837.8378378376</v>
      </c>
      <c r="F41" s="9" t="s">
        <v>51</v>
      </c>
      <c r="G41" s="9" t="s">
        <v>51</v>
      </c>
      <c r="H41" s="9" t="s">
        <v>51</v>
      </c>
      <c r="I41" s="9" t="s">
        <v>51</v>
      </c>
      <c r="J41" s="9" t="s">
        <v>51</v>
      </c>
      <c r="K41" s="9" t="s">
        <v>51</v>
      </c>
      <c r="L41" s="5" t="s">
        <v>51</v>
      </c>
    </row>
    <row r="43" spans="3:6" ht="9.75">
      <c r="C43" s="119" t="s">
        <v>264</v>
      </c>
      <c r="D43" s="119"/>
      <c r="E43" s="119"/>
      <c r="F43" s="119"/>
    </row>
    <row r="45" ht="9.75">
      <c r="C45" s="6" t="s">
        <v>543</v>
      </c>
    </row>
  </sheetData>
  <sheetProtection/>
  <mergeCells count="1">
    <mergeCell ref="C43:F43"/>
  </mergeCells>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sheetPr>
    <pageSetUpPr fitToPage="1"/>
  </sheetPr>
  <dimension ref="A1:N39"/>
  <sheetViews>
    <sheetView zoomScalePageLayoutView="0" workbookViewId="0" topLeftCell="C30">
      <selection activeCell="C39" sqref="C39"/>
    </sheetView>
  </sheetViews>
  <sheetFormatPr defaultColWidth="9.421875" defaultRowHeight="15"/>
  <cols>
    <col min="1" max="2" width="37.421875" style="55" hidden="1" customWidth="1"/>
    <col min="3" max="3" width="43.421875" style="55" customWidth="1"/>
    <col min="4" max="4" width="12.140625" style="55" customWidth="1"/>
    <col min="5" max="5" width="10.8515625" style="55" customWidth="1"/>
    <col min="6" max="9" width="9.421875" style="55" customWidth="1"/>
    <col min="10" max="10" width="20.57421875" style="55" customWidth="1"/>
    <col min="11" max="11" width="17.00390625" style="55" customWidth="1"/>
    <col min="12" max="12" width="106.140625" style="55" customWidth="1"/>
    <col min="13" max="13" width="18.57421875" style="55" customWidth="1"/>
    <col min="14" max="14" width="9.421875" style="55" customWidth="1"/>
    <col min="15" max="16384" width="9.421875" style="55" customWidth="1"/>
  </cols>
  <sheetData>
    <row r="1" spans="3:14" ht="51" customHeight="1" hidden="1">
      <c r="C1" s="1" t="s">
        <v>0</v>
      </c>
      <c r="D1" s="56" t="s">
        <v>1</v>
      </c>
      <c r="E1" s="1" t="s">
        <v>2</v>
      </c>
      <c r="F1" s="56" t="s">
        <v>3</v>
      </c>
      <c r="G1" s="1" t="s">
        <v>4</v>
      </c>
      <c r="H1" s="56" t="s">
        <v>5</v>
      </c>
      <c r="I1" s="1" t="s">
        <v>6</v>
      </c>
      <c r="J1" s="56" t="s">
        <v>7</v>
      </c>
      <c r="K1" s="1" t="s">
        <v>8</v>
      </c>
      <c r="L1" s="56" t="s">
        <v>9</v>
      </c>
      <c r="M1" s="1" t="s">
        <v>10</v>
      </c>
      <c r="N1" s="56" t="s">
        <v>11</v>
      </c>
    </row>
    <row r="2" spans="3:12" ht="10.5">
      <c r="C2" s="121" t="s">
        <v>419</v>
      </c>
      <c r="D2" s="121"/>
      <c r="E2" s="121"/>
      <c r="F2" s="121"/>
      <c r="G2" s="121"/>
      <c r="H2" s="121"/>
      <c r="I2" s="121"/>
      <c r="J2" s="121"/>
      <c r="K2" s="121"/>
      <c r="L2" s="121"/>
    </row>
    <row r="3" spans="3:10" ht="10.5">
      <c r="C3" s="57"/>
      <c r="D3" s="49" t="s">
        <v>21</v>
      </c>
      <c r="E3" s="50"/>
      <c r="F3" s="57"/>
      <c r="G3" s="57"/>
      <c r="H3" s="57"/>
      <c r="I3" s="57"/>
      <c r="J3" s="57"/>
    </row>
    <row r="4" spans="3:11" ht="10.5">
      <c r="C4" s="57"/>
      <c r="D4" s="49" t="s">
        <v>22</v>
      </c>
      <c r="E4" s="50"/>
      <c r="H4" s="57"/>
      <c r="I4" s="57"/>
      <c r="J4" s="57"/>
      <c r="K4" s="57"/>
    </row>
    <row r="5" spans="1:12" ht="20.25" customHeight="1" hidden="1">
      <c r="A5" s="58" t="s">
        <v>23</v>
      </c>
      <c r="B5" s="58" t="s">
        <v>24</v>
      </c>
      <c r="C5" s="58" t="s">
        <v>25</v>
      </c>
      <c r="D5" s="58" t="s">
        <v>26</v>
      </c>
      <c r="E5" s="58" t="s">
        <v>27</v>
      </c>
      <c r="F5" s="58" t="s">
        <v>28</v>
      </c>
      <c r="G5" s="58" t="s">
        <v>29</v>
      </c>
      <c r="H5" s="58" t="s">
        <v>30</v>
      </c>
      <c r="I5" s="58" t="s">
        <v>31</v>
      </c>
      <c r="J5" s="58" t="s">
        <v>32</v>
      </c>
      <c r="K5" s="58" t="s">
        <v>33</v>
      </c>
      <c r="L5" s="58" t="s">
        <v>34</v>
      </c>
    </row>
    <row r="6" spans="1:12" s="8" customFormat="1" ht="19.5">
      <c r="A6" s="7" t="s">
        <v>35</v>
      </c>
      <c r="B6" s="7" t="s">
        <v>36</v>
      </c>
      <c r="C6" s="7" t="s">
        <v>37</v>
      </c>
      <c r="D6" s="7" t="s">
        <v>38</v>
      </c>
      <c r="E6" s="7" t="s">
        <v>39</v>
      </c>
      <c r="F6" s="7" t="s">
        <v>40</v>
      </c>
      <c r="G6" s="7" t="s">
        <v>41</v>
      </c>
      <c r="H6" s="7" t="s">
        <v>42</v>
      </c>
      <c r="I6" s="7" t="s">
        <v>43</v>
      </c>
      <c r="J6" s="7" t="s">
        <v>44</v>
      </c>
      <c r="K6" s="7" t="s">
        <v>45</v>
      </c>
      <c r="L6" s="7" t="s">
        <v>46</v>
      </c>
    </row>
    <row r="7" spans="1:12" ht="11.25">
      <c r="A7" s="82" t="s">
        <v>47</v>
      </c>
      <c r="B7" s="82" t="s">
        <v>47</v>
      </c>
      <c r="C7" s="83">
        <v>2019</v>
      </c>
      <c r="D7" s="94"/>
      <c r="E7" s="94"/>
      <c r="F7" s="94"/>
      <c r="G7" s="94"/>
      <c r="H7" s="94"/>
      <c r="I7" s="94"/>
      <c r="J7" s="94"/>
      <c r="K7" s="94"/>
      <c r="L7" s="94"/>
    </row>
    <row r="8" spans="3:12" ht="67.5">
      <c r="C8" s="59" t="s">
        <v>53</v>
      </c>
      <c r="D8" s="95">
        <v>11603</v>
      </c>
      <c r="E8" s="55">
        <f>D8/0.8933</f>
        <v>12988.917496921527</v>
      </c>
      <c r="F8" s="55" t="s">
        <v>78</v>
      </c>
      <c r="G8" s="55" t="s">
        <v>82</v>
      </c>
      <c r="H8" s="55" t="s">
        <v>81</v>
      </c>
      <c r="I8" s="68" t="s">
        <v>80</v>
      </c>
      <c r="J8" s="59" t="s">
        <v>180</v>
      </c>
      <c r="K8" s="59" t="s">
        <v>104</v>
      </c>
      <c r="L8" s="59" t="s">
        <v>236</v>
      </c>
    </row>
    <row r="9" spans="3:12" ht="56.25">
      <c r="C9" s="59" t="s">
        <v>127</v>
      </c>
      <c r="D9" s="95">
        <v>249979</v>
      </c>
      <c r="E9" s="55">
        <f aca="true" t="shared" si="0" ref="E9:E34">D9/0.8933</f>
        <v>279837.6805104668</v>
      </c>
      <c r="F9" s="55" t="s">
        <v>78</v>
      </c>
      <c r="G9" s="55" t="s">
        <v>82</v>
      </c>
      <c r="H9" s="55" t="s">
        <v>81</v>
      </c>
      <c r="I9" s="68" t="s">
        <v>80</v>
      </c>
      <c r="J9" s="59" t="s">
        <v>90</v>
      </c>
      <c r="K9" s="59" t="s">
        <v>104</v>
      </c>
      <c r="L9" s="59" t="s">
        <v>229</v>
      </c>
    </row>
    <row r="10" spans="3:12" ht="33.75">
      <c r="C10" s="59" t="s">
        <v>169</v>
      </c>
      <c r="D10" s="95">
        <v>24130</v>
      </c>
      <c r="E10" s="55">
        <f t="shared" si="0"/>
        <v>27012.201947833873</v>
      </c>
      <c r="F10" s="55" t="s">
        <v>78</v>
      </c>
      <c r="G10" s="55" t="s">
        <v>82</v>
      </c>
      <c r="H10" s="55" t="s">
        <v>81</v>
      </c>
      <c r="I10" s="68" t="s">
        <v>83</v>
      </c>
      <c r="J10" s="59" t="s">
        <v>93</v>
      </c>
      <c r="K10" s="59" t="s">
        <v>104</v>
      </c>
      <c r="L10" s="59" t="s">
        <v>245</v>
      </c>
    </row>
    <row r="11" spans="3:12" ht="22.5">
      <c r="C11" s="59" t="s">
        <v>128</v>
      </c>
      <c r="D11" s="95">
        <v>25544</v>
      </c>
      <c r="E11" s="55">
        <f t="shared" si="0"/>
        <v>28595.096831971343</v>
      </c>
      <c r="F11" s="55" t="s">
        <v>78</v>
      </c>
      <c r="G11" s="55" t="s">
        <v>82</v>
      </c>
      <c r="H11" s="55" t="s">
        <v>81</v>
      </c>
      <c r="I11" s="68" t="s">
        <v>83</v>
      </c>
      <c r="J11" s="59" t="s">
        <v>147</v>
      </c>
      <c r="K11" s="59" t="s">
        <v>152</v>
      </c>
      <c r="L11" s="59" t="s">
        <v>155</v>
      </c>
    </row>
    <row r="12" spans="3:12" ht="30" customHeight="1">
      <c r="C12" s="59" t="s">
        <v>170</v>
      </c>
      <c r="D12" s="95">
        <v>528</v>
      </c>
      <c r="E12" s="55">
        <f t="shared" si="0"/>
        <v>591.0668308518975</v>
      </c>
      <c r="F12" s="55" t="s">
        <v>78</v>
      </c>
      <c r="G12" s="55" t="s">
        <v>82</v>
      </c>
      <c r="H12" s="55" t="s">
        <v>81</v>
      </c>
      <c r="I12" s="68" t="s">
        <v>85</v>
      </c>
      <c r="J12" s="59" t="s">
        <v>93</v>
      </c>
      <c r="K12" s="59" t="s">
        <v>109</v>
      </c>
      <c r="L12" s="59" t="s">
        <v>189</v>
      </c>
    </row>
    <row r="13" spans="3:12" ht="56.25">
      <c r="C13" s="59" t="s">
        <v>171</v>
      </c>
      <c r="D13" s="95">
        <v>3284</v>
      </c>
      <c r="E13" s="55">
        <f t="shared" si="0"/>
        <v>3676.256576737938</v>
      </c>
      <c r="F13" s="55" t="s">
        <v>78</v>
      </c>
      <c r="G13" s="55" t="s">
        <v>82</v>
      </c>
      <c r="H13" s="55" t="s">
        <v>81</v>
      </c>
      <c r="I13" s="68" t="s">
        <v>85</v>
      </c>
      <c r="J13" s="59" t="s">
        <v>93</v>
      </c>
      <c r="K13" s="59" t="s">
        <v>152</v>
      </c>
      <c r="L13" s="59" t="s">
        <v>249</v>
      </c>
    </row>
    <row r="14" spans="3:12" ht="33.75">
      <c r="C14" s="59" t="s">
        <v>62</v>
      </c>
      <c r="D14" s="95">
        <v>6395</v>
      </c>
      <c r="E14" s="55">
        <f t="shared" si="0"/>
        <v>7158.849210791447</v>
      </c>
      <c r="F14" s="55" t="s">
        <v>78</v>
      </c>
      <c r="G14" s="55" t="s">
        <v>82</v>
      </c>
      <c r="H14" s="55" t="s">
        <v>81</v>
      </c>
      <c r="I14" s="68" t="s">
        <v>85</v>
      </c>
      <c r="J14" s="59" t="s">
        <v>93</v>
      </c>
      <c r="K14" s="59" t="s">
        <v>105</v>
      </c>
      <c r="L14" s="59" t="s">
        <v>113</v>
      </c>
    </row>
    <row r="15" spans="3:12" ht="22.5">
      <c r="C15" s="59" t="s">
        <v>60</v>
      </c>
      <c r="D15" s="95">
        <v>13064</v>
      </c>
      <c r="E15" s="55">
        <f t="shared" si="0"/>
        <v>14624.426284562856</v>
      </c>
      <c r="F15" s="55" t="s">
        <v>78</v>
      </c>
      <c r="G15" s="55" t="s">
        <v>82</v>
      </c>
      <c r="H15" s="55" t="s">
        <v>81</v>
      </c>
      <c r="I15" s="68" t="s">
        <v>85</v>
      </c>
      <c r="J15" s="59" t="s">
        <v>94</v>
      </c>
      <c r="K15" s="59" t="s">
        <v>103</v>
      </c>
      <c r="L15" s="59" t="s">
        <v>156</v>
      </c>
    </row>
    <row r="16" spans="3:12" ht="33.75">
      <c r="C16" s="59" t="s">
        <v>63</v>
      </c>
      <c r="D16" s="95">
        <v>19057</v>
      </c>
      <c r="E16" s="55">
        <f t="shared" si="0"/>
        <v>21333.258703682975</v>
      </c>
      <c r="F16" s="55" t="s">
        <v>78</v>
      </c>
      <c r="G16" s="55" t="s">
        <v>82</v>
      </c>
      <c r="H16" s="55" t="s">
        <v>81</v>
      </c>
      <c r="I16" s="68" t="s">
        <v>85</v>
      </c>
      <c r="J16" s="59" t="s">
        <v>96</v>
      </c>
      <c r="K16" s="59" t="s">
        <v>103</v>
      </c>
      <c r="L16" s="59" t="s">
        <v>241</v>
      </c>
    </row>
    <row r="17" spans="3:12" ht="22.5">
      <c r="C17" s="59" t="s">
        <v>57</v>
      </c>
      <c r="D17" s="95">
        <v>26118</v>
      </c>
      <c r="E17" s="55">
        <f t="shared" si="0"/>
        <v>29237.6581215717</v>
      </c>
      <c r="F17" s="55" t="s">
        <v>78</v>
      </c>
      <c r="G17" s="55" t="s">
        <v>82</v>
      </c>
      <c r="H17" s="55" t="s">
        <v>81</v>
      </c>
      <c r="I17" s="68" t="s">
        <v>85</v>
      </c>
      <c r="J17" s="59" t="s">
        <v>92</v>
      </c>
      <c r="K17" s="59" t="s">
        <v>104</v>
      </c>
      <c r="L17" s="59" t="s">
        <v>190</v>
      </c>
    </row>
    <row r="18" spans="3:12" ht="22.5">
      <c r="C18" s="59" t="s">
        <v>58</v>
      </c>
      <c r="D18" s="95">
        <v>33322</v>
      </c>
      <c r="E18" s="55">
        <f t="shared" si="0"/>
        <v>37302.13813948282</v>
      </c>
      <c r="F18" s="55" t="s">
        <v>78</v>
      </c>
      <c r="G18" s="55" t="s">
        <v>82</v>
      </c>
      <c r="H18" s="55" t="s">
        <v>81</v>
      </c>
      <c r="I18" s="68" t="s">
        <v>85</v>
      </c>
      <c r="J18" s="59" t="s">
        <v>92</v>
      </c>
      <c r="K18" s="59" t="s">
        <v>104</v>
      </c>
      <c r="L18" s="59" t="s">
        <v>158</v>
      </c>
    </row>
    <row r="19" spans="3:12" ht="22.5">
      <c r="C19" s="59" t="s">
        <v>56</v>
      </c>
      <c r="D19" s="95">
        <v>35200</v>
      </c>
      <c r="E19" s="55">
        <f t="shared" si="0"/>
        <v>39404.455390126495</v>
      </c>
      <c r="F19" s="55" t="s">
        <v>78</v>
      </c>
      <c r="G19" s="55" t="s">
        <v>82</v>
      </c>
      <c r="H19" s="55" t="s">
        <v>81</v>
      </c>
      <c r="I19" s="68" t="s">
        <v>85</v>
      </c>
      <c r="J19" s="59" t="s">
        <v>91</v>
      </c>
      <c r="K19" s="59" t="s">
        <v>103</v>
      </c>
      <c r="L19" s="59" t="s">
        <v>190</v>
      </c>
    </row>
    <row r="20" spans="3:12" ht="33.75">
      <c r="C20" s="59" t="s">
        <v>61</v>
      </c>
      <c r="D20" s="95">
        <v>47642</v>
      </c>
      <c r="E20" s="55">
        <f t="shared" si="0"/>
        <v>53332.58703682973</v>
      </c>
      <c r="F20" s="55" t="s">
        <v>78</v>
      </c>
      <c r="G20" s="55" t="s">
        <v>82</v>
      </c>
      <c r="H20" s="55" t="s">
        <v>81</v>
      </c>
      <c r="I20" s="68" t="s">
        <v>85</v>
      </c>
      <c r="J20" s="59" t="s">
        <v>95</v>
      </c>
      <c r="K20" s="59" t="s">
        <v>103</v>
      </c>
      <c r="L20" s="59" t="s">
        <v>238</v>
      </c>
    </row>
    <row r="21" spans="3:12" ht="67.5">
      <c r="C21" s="59" t="s">
        <v>172</v>
      </c>
      <c r="D21" s="95">
        <v>40000</v>
      </c>
      <c r="E21" s="55">
        <f t="shared" si="0"/>
        <v>44777.79021605284</v>
      </c>
      <c r="F21" s="55" t="s">
        <v>78</v>
      </c>
      <c r="G21" s="55" t="s">
        <v>82</v>
      </c>
      <c r="H21" s="55" t="s">
        <v>81</v>
      </c>
      <c r="I21" s="68" t="s">
        <v>80</v>
      </c>
      <c r="J21" s="59" t="s">
        <v>181</v>
      </c>
      <c r="K21" s="59" t="s">
        <v>152</v>
      </c>
      <c r="L21" s="59" t="s">
        <v>251</v>
      </c>
    </row>
    <row r="22" spans="3:12" ht="45">
      <c r="C22" s="59" t="s">
        <v>133</v>
      </c>
      <c r="D22" s="95">
        <v>166660</v>
      </c>
      <c r="E22" s="55">
        <f t="shared" si="0"/>
        <v>186566.66293518414</v>
      </c>
      <c r="F22" s="55" t="s">
        <v>78</v>
      </c>
      <c r="G22" s="55" t="s">
        <v>82</v>
      </c>
      <c r="H22" s="55" t="s">
        <v>81</v>
      </c>
      <c r="I22" s="68" t="s">
        <v>83</v>
      </c>
      <c r="J22" s="59" t="s">
        <v>87</v>
      </c>
      <c r="K22" s="59" t="s">
        <v>104</v>
      </c>
      <c r="L22" s="59" t="s">
        <v>243</v>
      </c>
    </row>
    <row r="23" spans="3:12" ht="33.75">
      <c r="C23" s="59" t="s">
        <v>134</v>
      </c>
      <c r="D23" s="95">
        <v>250780</v>
      </c>
      <c r="E23" s="55">
        <f t="shared" si="0"/>
        <v>280734.35575954325</v>
      </c>
      <c r="F23" s="55" t="s">
        <v>78</v>
      </c>
      <c r="G23" s="55" t="s">
        <v>82</v>
      </c>
      <c r="H23" s="55" t="s">
        <v>81</v>
      </c>
      <c r="I23" s="68" t="s">
        <v>83</v>
      </c>
      <c r="J23" s="59" t="s">
        <v>87</v>
      </c>
      <c r="K23" s="59" t="s">
        <v>103</v>
      </c>
      <c r="L23" s="59" t="s">
        <v>191</v>
      </c>
    </row>
    <row r="24" spans="3:12" ht="56.25">
      <c r="C24" s="59" t="s">
        <v>173</v>
      </c>
      <c r="D24" s="95">
        <v>329110</v>
      </c>
      <c r="E24" s="55">
        <f t="shared" si="0"/>
        <v>368420.46345012874</v>
      </c>
      <c r="F24" s="55" t="s">
        <v>78</v>
      </c>
      <c r="G24" s="55" t="s">
        <v>82</v>
      </c>
      <c r="H24" s="55" t="s">
        <v>81</v>
      </c>
      <c r="I24" s="68" t="s">
        <v>83</v>
      </c>
      <c r="J24" s="59" t="s">
        <v>182</v>
      </c>
      <c r="K24" s="59" t="s">
        <v>103</v>
      </c>
      <c r="L24" s="59" t="s">
        <v>250</v>
      </c>
    </row>
    <row r="25" spans="3:12" s="113" customFormat="1" ht="78.75">
      <c r="C25" s="111" t="s">
        <v>74</v>
      </c>
      <c r="D25" s="112">
        <v>58329</v>
      </c>
      <c r="E25" s="113">
        <f t="shared" si="0"/>
        <v>65296.09313780365</v>
      </c>
      <c r="F25" s="113" t="s">
        <v>78</v>
      </c>
      <c r="G25" s="113" t="s">
        <v>82</v>
      </c>
      <c r="H25" s="113" t="s">
        <v>81</v>
      </c>
      <c r="I25" s="114" t="s">
        <v>83</v>
      </c>
      <c r="J25" s="111" t="s">
        <v>94</v>
      </c>
      <c r="K25" s="111" t="s">
        <v>107</v>
      </c>
      <c r="L25" s="111" t="s">
        <v>231</v>
      </c>
    </row>
    <row r="26" spans="3:12" ht="52.5">
      <c r="C26" s="59" t="s">
        <v>174</v>
      </c>
      <c r="D26" s="95">
        <v>23580</v>
      </c>
      <c r="E26" s="55">
        <f t="shared" si="0"/>
        <v>26396.507332363148</v>
      </c>
      <c r="F26" s="55" t="s">
        <v>78</v>
      </c>
      <c r="G26" s="55" t="s">
        <v>82</v>
      </c>
      <c r="H26" s="55" t="s">
        <v>81</v>
      </c>
      <c r="I26" s="68" t="s">
        <v>83</v>
      </c>
      <c r="J26" s="59" t="s">
        <v>183</v>
      </c>
      <c r="K26" s="59" t="s">
        <v>107</v>
      </c>
      <c r="L26" s="59" t="s">
        <v>255</v>
      </c>
    </row>
    <row r="27" spans="3:12" ht="21">
      <c r="C27" s="59" t="s">
        <v>175</v>
      </c>
      <c r="D27" s="95">
        <v>30000</v>
      </c>
      <c r="E27" s="55">
        <f t="shared" si="0"/>
        <v>33583.34266203963</v>
      </c>
      <c r="F27" s="55" t="s">
        <v>78</v>
      </c>
      <c r="G27" s="55" t="s">
        <v>82</v>
      </c>
      <c r="H27" s="55" t="s">
        <v>81</v>
      </c>
      <c r="I27" s="68" t="s">
        <v>83</v>
      </c>
      <c r="J27" s="59" t="s">
        <v>184</v>
      </c>
      <c r="K27" s="59" t="s">
        <v>103</v>
      </c>
      <c r="L27" s="59" t="s">
        <v>192</v>
      </c>
    </row>
    <row r="28" spans="3:12" ht="31.5">
      <c r="C28" s="59" t="s">
        <v>176</v>
      </c>
      <c r="D28" s="95">
        <v>40000</v>
      </c>
      <c r="E28" s="55">
        <f t="shared" si="0"/>
        <v>44777.79021605284</v>
      </c>
      <c r="F28" s="55" t="s">
        <v>78</v>
      </c>
      <c r="G28" s="55" t="s">
        <v>82</v>
      </c>
      <c r="H28" s="55" t="s">
        <v>81</v>
      </c>
      <c r="I28" s="68" t="s">
        <v>83</v>
      </c>
      <c r="J28" s="59" t="s">
        <v>185</v>
      </c>
      <c r="K28" s="59" t="s">
        <v>188</v>
      </c>
      <c r="L28" s="59" t="s">
        <v>253</v>
      </c>
    </row>
    <row r="29" spans="3:12" ht="10.5">
      <c r="C29" s="59" t="s">
        <v>58</v>
      </c>
      <c r="D29" s="95">
        <v>43633</v>
      </c>
      <c r="E29" s="55">
        <f t="shared" si="0"/>
        <v>48844.73301242584</v>
      </c>
      <c r="F29" s="55" t="s">
        <v>78</v>
      </c>
      <c r="G29" s="55" t="s">
        <v>82</v>
      </c>
      <c r="H29" s="55" t="s">
        <v>81</v>
      </c>
      <c r="I29" s="68" t="s">
        <v>83</v>
      </c>
      <c r="J29" s="59" t="s">
        <v>92</v>
      </c>
      <c r="K29" s="59" t="s">
        <v>103</v>
      </c>
      <c r="L29" s="59" t="s">
        <v>158</v>
      </c>
    </row>
    <row r="30" spans="3:12" ht="42">
      <c r="C30" s="59" t="s">
        <v>177</v>
      </c>
      <c r="D30" s="95">
        <v>53200</v>
      </c>
      <c r="E30" s="55">
        <f t="shared" si="0"/>
        <v>59554.46098735028</v>
      </c>
      <c r="F30" s="55" t="s">
        <v>78</v>
      </c>
      <c r="G30" s="55" t="s">
        <v>82</v>
      </c>
      <c r="H30" s="55" t="s">
        <v>81</v>
      </c>
      <c r="I30" s="68" t="s">
        <v>83</v>
      </c>
      <c r="J30" s="59" t="s">
        <v>97</v>
      </c>
      <c r="K30" s="59" t="s">
        <v>104</v>
      </c>
      <c r="L30" s="59" t="s">
        <v>254</v>
      </c>
    </row>
    <row r="31" spans="3:12" s="113" customFormat="1" ht="21">
      <c r="C31" s="111" t="s">
        <v>178</v>
      </c>
      <c r="D31" s="112">
        <v>60000</v>
      </c>
      <c r="E31" s="113">
        <f t="shared" si="0"/>
        <v>67166.68532407926</v>
      </c>
      <c r="F31" s="113" t="s">
        <v>78</v>
      </c>
      <c r="G31" s="113" t="s">
        <v>82</v>
      </c>
      <c r="H31" s="113" t="s">
        <v>81</v>
      </c>
      <c r="I31" s="114" t="s">
        <v>83</v>
      </c>
      <c r="J31" s="111" t="s">
        <v>186</v>
      </c>
      <c r="K31" s="111" t="s">
        <v>103</v>
      </c>
      <c r="L31" s="111" t="s">
        <v>256</v>
      </c>
    </row>
    <row r="32" spans="3:12" ht="42">
      <c r="C32" s="59" t="s">
        <v>179</v>
      </c>
      <c r="D32" s="95">
        <v>79512</v>
      </c>
      <c r="E32" s="55">
        <f t="shared" si="0"/>
        <v>89009.29139146983</v>
      </c>
      <c r="F32" s="55" t="s">
        <v>78</v>
      </c>
      <c r="G32" s="55" t="s">
        <v>82</v>
      </c>
      <c r="H32" s="55" t="s">
        <v>81</v>
      </c>
      <c r="I32" s="68" t="s">
        <v>83</v>
      </c>
      <c r="J32" s="59" t="s">
        <v>187</v>
      </c>
      <c r="K32" s="59" t="s">
        <v>106</v>
      </c>
      <c r="L32" s="59" t="s">
        <v>252</v>
      </c>
    </row>
    <row r="33" spans="3:12" ht="52.5">
      <c r="C33" s="59" t="s">
        <v>144</v>
      </c>
      <c r="D33" s="95">
        <v>215898</v>
      </c>
      <c r="E33" s="55">
        <f t="shared" si="0"/>
        <v>241685.8838016344</v>
      </c>
      <c r="F33" s="55" t="s">
        <v>78</v>
      </c>
      <c r="G33" s="55" t="s">
        <v>82</v>
      </c>
      <c r="H33" s="55" t="s">
        <v>81</v>
      </c>
      <c r="I33" s="68" t="s">
        <v>83</v>
      </c>
      <c r="J33" s="59" t="s">
        <v>87</v>
      </c>
      <c r="K33" s="59" t="s">
        <v>109</v>
      </c>
      <c r="L33" s="59" t="s">
        <v>244</v>
      </c>
    </row>
    <row r="34" spans="1:12" ht="9.75">
      <c r="A34" s="58" t="s">
        <v>48</v>
      </c>
      <c r="B34" s="58" t="s">
        <v>49</v>
      </c>
      <c r="C34" s="58" t="s">
        <v>50</v>
      </c>
      <c r="D34" s="96">
        <f>SUM(D8:D33)</f>
        <v>1886568</v>
      </c>
      <c r="E34" s="55">
        <f t="shared" si="0"/>
        <v>2111908.6533079594</v>
      </c>
      <c r="F34" s="82" t="s">
        <v>51</v>
      </c>
      <c r="G34" s="82" t="s">
        <v>51</v>
      </c>
      <c r="H34" s="82" t="s">
        <v>51</v>
      </c>
      <c r="I34" s="82" t="s">
        <v>51</v>
      </c>
      <c r="J34" s="82" t="s">
        <v>51</v>
      </c>
      <c r="K34" s="82" t="s">
        <v>51</v>
      </c>
      <c r="L34" s="58" t="s">
        <v>51</v>
      </c>
    </row>
    <row r="36" spans="3:6" ht="9.75">
      <c r="C36" s="120" t="s">
        <v>265</v>
      </c>
      <c r="D36" s="120"/>
      <c r="E36" s="120"/>
      <c r="F36" s="120"/>
    </row>
    <row r="37" ht="9.75">
      <c r="D37" s="115"/>
    </row>
    <row r="39" ht="9.75">
      <c r="C39" s="6" t="s">
        <v>543</v>
      </c>
    </row>
  </sheetData>
  <sheetProtection/>
  <mergeCells count="2">
    <mergeCell ref="C36:F36"/>
    <mergeCell ref="C2:L2"/>
  </mergeCells>
  <printOptions/>
  <pageMargins left="0.7" right="0.7" top="0.75" bottom="0.75" header="0.3" footer="0.3"/>
  <pageSetup fitToHeight="0" fitToWidth="1" horizontalDpi="600" verticalDpi="600" orientation="landscape" paperSize="8" scale="78"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N34"/>
  <sheetViews>
    <sheetView zoomScalePageLayoutView="0" workbookViewId="0" topLeftCell="C30">
      <selection activeCell="C34" sqref="C34"/>
    </sheetView>
  </sheetViews>
  <sheetFormatPr defaultColWidth="9.421875" defaultRowHeight="15"/>
  <cols>
    <col min="1" max="2" width="37.421875" style="55" hidden="1" customWidth="1"/>
    <col min="3" max="3" width="56.57421875" style="55" customWidth="1"/>
    <col min="4" max="4" width="18.421875" style="55" bestFit="1" customWidth="1"/>
    <col min="5" max="5" width="13.8515625" style="55" customWidth="1"/>
    <col min="6" max="9" width="9.421875" style="55" customWidth="1"/>
    <col min="10" max="10" width="20.57421875" style="55" customWidth="1"/>
    <col min="11" max="11" width="18.421875" style="55" bestFit="1" customWidth="1"/>
    <col min="12" max="12" width="93.8515625" style="55" customWidth="1"/>
    <col min="13" max="13" width="18.57421875" style="55" customWidth="1"/>
    <col min="14" max="14" width="9.421875" style="55" customWidth="1"/>
    <col min="15" max="16384" width="9.421875" style="55" customWidth="1"/>
  </cols>
  <sheetData>
    <row r="1" spans="3:14" ht="51" customHeight="1" hidden="1">
      <c r="C1" s="1" t="s">
        <v>0</v>
      </c>
      <c r="D1" s="56" t="s">
        <v>1</v>
      </c>
      <c r="E1" s="1" t="s">
        <v>2</v>
      </c>
      <c r="F1" s="56" t="s">
        <v>3</v>
      </c>
      <c r="G1" s="1" t="s">
        <v>4</v>
      </c>
      <c r="H1" s="56" t="s">
        <v>5</v>
      </c>
      <c r="I1" s="1" t="s">
        <v>6</v>
      </c>
      <c r="J1" s="56" t="s">
        <v>7</v>
      </c>
      <c r="K1" s="1" t="s">
        <v>8</v>
      </c>
      <c r="L1" s="56" t="s">
        <v>9</v>
      </c>
      <c r="M1" s="1" t="s">
        <v>10</v>
      </c>
      <c r="N1" s="56" t="s">
        <v>11</v>
      </c>
    </row>
    <row r="2" spans="3:12" ht="10.5">
      <c r="C2" s="121" t="s">
        <v>419</v>
      </c>
      <c r="D2" s="121"/>
      <c r="E2" s="121"/>
      <c r="F2" s="121"/>
      <c r="G2" s="121"/>
      <c r="H2" s="121"/>
      <c r="I2" s="121"/>
      <c r="J2" s="121"/>
      <c r="K2" s="121"/>
      <c r="L2" s="121"/>
    </row>
    <row r="3" spans="3:10" ht="10.5">
      <c r="C3" s="57"/>
      <c r="D3" s="116" t="s">
        <v>21</v>
      </c>
      <c r="E3" s="117"/>
      <c r="F3" s="57"/>
      <c r="G3" s="57"/>
      <c r="H3" s="57"/>
      <c r="I3" s="57"/>
      <c r="J3" s="57"/>
    </row>
    <row r="4" spans="3:11" ht="10.5">
      <c r="C4" s="57"/>
      <c r="D4" s="116" t="s">
        <v>22</v>
      </c>
      <c r="E4" s="117"/>
      <c r="H4" s="57"/>
      <c r="I4" s="57"/>
      <c r="J4" s="57"/>
      <c r="K4" s="57"/>
    </row>
    <row r="5" spans="1:12" ht="20.25" customHeight="1" hidden="1">
      <c r="A5" s="58" t="s">
        <v>23</v>
      </c>
      <c r="B5" s="58" t="s">
        <v>24</v>
      </c>
      <c r="C5" s="99" t="s">
        <v>25</v>
      </c>
      <c r="D5" s="99" t="s">
        <v>26</v>
      </c>
      <c r="E5" s="99" t="s">
        <v>27</v>
      </c>
      <c r="F5" s="99" t="s">
        <v>28</v>
      </c>
      <c r="G5" s="99" t="s">
        <v>29</v>
      </c>
      <c r="H5" s="99" t="s">
        <v>30</v>
      </c>
      <c r="I5" s="99" t="s">
        <v>31</v>
      </c>
      <c r="J5" s="99" t="s">
        <v>32</v>
      </c>
      <c r="K5" s="99" t="s">
        <v>33</v>
      </c>
      <c r="L5" s="99" t="s">
        <v>34</v>
      </c>
    </row>
    <row r="6" spans="1:12" s="8" customFormat="1" ht="19.5">
      <c r="A6" s="7" t="s">
        <v>35</v>
      </c>
      <c r="B6" s="49" t="s">
        <v>36</v>
      </c>
      <c r="C6" s="100" t="s">
        <v>37</v>
      </c>
      <c r="D6" s="100" t="s">
        <v>38</v>
      </c>
      <c r="E6" s="100" t="s">
        <v>39</v>
      </c>
      <c r="F6" s="100" t="s">
        <v>40</v>
      </c>
      <c r="G6" s="100" t="s">
        <v>41</v>
      </c>
      <c r="H6" s="100" t="s">
        <v>42</v>
      </c>
      <c r="I6" s="100" t="s">
        <v>43</v>
      </c>
      <c r="J6" s="100" t="s">
        <v>44</v>
      </c>
      <c r="K6" s="100" t="s">
        <v>45</v>
      </c>
      <c r="L6" s="100" t="s">
        <v>46</v>
      </c>
    </row>
    <row r="7" spans="1:12" ht="11.25">
      <c r="A7" s="82" t="s">
        <v>47</v>
      </c>
      <c r="B7" s="97" t="s">
        <v>47</v>
      </c>
      <c r="C7" s="101">
        <v>2020</v>
      </c>
      <c r="D7" s="102"/>
      <c r="E7" s="102"/>
      <c r="F7" s="102"/>
      <c r="G7" s="102"/>
      <c r="H7" s="102"/>
      <c r="I7" s="102"/>
      <c r="J7" s="102"/>
      <c r="K7" s="102"/>
      <c r="L7" s="102"/>
    </row>
    <row r="8" spans="3:12" ht="67.5">
      <c r="C8" s="103" t="s">
        <v>193</v>
      </c>
      <c r="D8" s="104">
        <v>20800</v>
      </c>
      <c r="E8" s="105">
        <f>D8/0.8775</f>
        <v>23703.703703703704</v>
      </c>
      <c r="F8" s="106" t="s">
        <v>78</v>
      </c>
      <c r="G8" s="106" t="s">
        <v>82</v>
      </c>
      <c r="H8" s="106" t="s">
        <v>81</v>
      </c>
      <c r="I8" s="107" t="s">
        <v>80</v>
      </c>
      <c r="J8" s="103" t="s">
        <v>200</v>
      </c>
      <c r="K8" s="103" t="s">
        <v>103</v>
      </c>
      <c r="L8" s="103" t="s">
        <v>259</v>
      </c>
    </row>
    <row r="9" spans="3:12" ht="67.5">
      <c r="C9" s="103" t="s">
        <v>194</v>
      </c>
      <c r="D9" s="104">
        <v>392634</v>
      </c>
      <c r="E9" s="105">
        <f aca="true" t="shared" si="0" ref="E9:E29">D9/0.8775</f>
        <v>447446.1538461539</v>
      </c>
      <c r="F9" s="106" t="s">
        <v>78</v>
      </c>
      <c r="G9" s="106" t="s">
        <v>82</v>
      </c>
      <c r="H9" s="106" t="s">
        <v>81</v>
      </c>
      <c r="I9" s="107" t="s">
        <v>80</v>
      </c>
      <c r="J9" s="103" t="s">
        <v>93</v>
      </c>
      <c r="K9" s="103" t="s">
        <v>109</v>
      </c>
      <c r="L9" s="103" t="s">
        <v>260</v>
      </c>
    </row>
    <row r="10" spans="3:12" ht="22.5">
      <c r="C10" s="103" t="s">
        <v>128</v>
      </c>
      <c r="D10" s="104">
        <v>25544</v>
      </c>
      <c r="E10" s="105">
        <f t="shared" si="0"/>
        <v>29109.97150997151</v>
      </c>
      <c r="F10" s="106" t="s">
        <v>78</v>
      </c>
      <c r="G10" s="106" t="s">
        <v>82</v>
      </c>
      <c r="H10" s="106" t="s">
        <v>81</v>
      </c>
      <c r="I10" s="107" t="s">
        <v>83</v>
      </c>
      <c r="J10" s="103" t="s">
        <v>147</v>
      </c>
      <c r="K10" s="103" t="s">
        <v>152</v>
      </c>
      <c r="L10" s="103" t="s">
        <v>155</v>
      </c>
    </row>
    <row r="11" spans="3:12" ht="33.75">
      <c r="C11" s="103" t="s">
        <v>62</v>
      </c>
      <c r="D11" s="104">
        <v>1544</v>
      </c>
      <c r="E11" s="105">
        <f t="shared" si="0"/>
        <v>1759.5441595441596</v>
      </c>
      <c r="F11" s="106" t="s">
        <v>78</v>
      </c>
      <c r="G11" s="106" t="s">
        <v>82</v>
      </c>
      <c r="H11" s="106" t="s">
        <v>81</v>
      </c>
      <c r="I11" s="107" t="s">
        <v>85</v>
      </c>
      <c r="J11" s="103" t="s">
        <v>93</v>
      </c>
      <c r="K11" s="103" t="s">
        <v>105</v>
      </c>
      <c r="L11" s="103" t="s">
        <v>113</v>
      </c>
    </row>
    <row r="12" spans="3:12" ht="22.5">
      <c r="C12" s="103" t="s">
        <v>58</v>
      </c>
      <c r="D12" s="104">
        <v>22416</v>
      </c>
      <c r="E12" s="105">
        <f t="shared" si="0"/>
        <v>25545.29914529915</v>
      </c>
      <c r="F12" s="106" t="s">
        <v>78</v>
      </c>
      <c r="G12" s="106" t="s">
        <v>82</v>
      </c>
      <c r="H12" s="106" t="s">
        <v>81</v>
      </c>
      <c r="I12" s="107" t="s">
        <v>85</v>
      </c>
      <c r="J12" s="103" t="s">
        <v>92</v>
      </c>
      <c r="K12" s="103" t="s">
        <v>104</v>
      </c>
      <c r="L12" s="103" t="s">
        <v>158</v>
      </c>
    </row>
    <row r="13" spans="3:12" ht="22.5">
      <c r="C13" s="103" t="s">
        <v>57</v>
      </c>
      <c r="D13" s="104">
        <v>27301</v>
      </c>
      <c r="E13" s="105">
        <f t="shared" si="0"/>
        <v>31112.250712250716</v>
      </c>
      <c r="F13" s="106" t="s">
        <v>78</v>
      </c>
      <c r="G13" s="106" t="s">
        <v>82</v>
      </c>
      <c r="H13" s="106" t="s">
        <v>81</v>
      </c>
      <c r="I13" s="107" t="s">
        <v>85</v>
      </c>
      <c r="J13" s="103" t="s">
        <v>92</v>
      </c>
      <c r="K13" s="103" t="s">
        <v>104</v>
      </c>
      <c r="L13" s="103" t="s">
        <v>190</v>
      </c>
    </row>
    <row r="14" spans="3:12" ht="22.5">
      <c r="C14" s="103" t="s">
        <v>56</v>
      </c>
      <c r="D14" s="104">
        <v>35209</v>
      </c>
      <c r="E14" s="105">
        <f t="shared" si="0"/>
        <v>40124.21652421653</v>
      </c>
      <c r="F14" s="106" t="s">
        <v>78</v>
      </c>
      <c r="G14" s="106" t="s">
        <v>82</v>
      </c>
      <c r="H14" s="106" t="s">
        <v>81</v>
      </c>
      <c r="I14" s="107" t="s">
        <v>85</v>
      </c>
      <c r="J14" s="103" t="s">
        <v>201</v>
      </c>
      <c r="K14" s="103" t="s">
        <v>103</v>
      </c>
      <c r="L14" s="103" t="s">
        <v>190</v>
      </c>
    </row>
    <row r="15" spans="3:12" ht="33.75">
      <c r="C15" s="103" t="s">
        <v>195</v>
      </c>
      <c r="D15" s="104">
        <v>3351</v>
      </c>
      <c r="E15" s="105">
        <f t="shared" si="0"/>
        <v>3818.803418803419</v>
      </c>
      <c r="F15" s="106" t="s">
        <v>78</v>
      </c>
      <c r="G15" s="106" t="s">
        <v>82</v>
      </c>
      <c r="H15" s="106" t="s">
        <v>81</v>
      </c>
      <c r="I15" s="107" t="s">
        <v>83</v>
      </c>
      <c r="J15" s="103" t="s">
        <v>180</v>
      </c>
      <c r="K15" s="103" t="s">
        <v>202</v>
      </c>
      <c r="L15" s="103" t="s">
        <v>203</v>
      </c>
    </row>
    <row r="16" spans="3:12" ht="22.5">
      <c r="C16" s="103" t="s">
        <v>129</v>
      </c>
      <c r="D16" s="104">
        <v>15691</v>
      </c>
      <c r="E16" s="105">
        <f t="shared" si="0"/>
        <v>17881.48148148148</v>
      </c>
      <c r="F16" s="106" t="s">
        <v>78</v>
      </c>
      <c r="G16" s="106" t="s">
        <v>82</v>
      </c>
      <c r="H16" s="106" t="s">
        <v>81</v>
      </c>
      <c r="I16" s="107" t="s">
        <v>83</v>
      </c>
      <c r="J16" s="103" t="s">
        <v>148</v>
      </c>
      <c r="K16" s="103" t="s">
        <v>103</v>
      </c>
      <c r="L16" s="103" t="s">
        <v>159</v>
      </c>
    </row>
    <row r="17" spans="3:12" ht="22.5">
      <c r="C17" s="103" t="s">
        <v>130</v>
      </c>
      <c r="D17" s="104">
        <v>19932</v>
      </c>
      <c r="E17" s="105">
        <f t="shared" si="0"/>
        <v>22714.529914529914</v>
      </c>
      <c r="F17" s="106" t="s">
        <v>78</v>
      </c>
      <c r="G17" s="106" t="s">
        <v>82</v>
      </c>
      <c r="H17" s="106" t="s">
        <v>81</v>
      </c>
      <c r="I17" s="107" t="s">
        <v>83</v>
      </c>
      <c r="J17" s="103" t="s">
        <v>148</v>
      </c>
      <c r="K17" s="103" t="s">
        <v>106</v>
      </c>
      <c r="L17" s="103" t="s">
        <v>160</v>
      </c>
    </row>
    <row r="18" spans="3:12" ht="33.75">
      <c r="C18" s="103" t="s">
        <v>131</v>
      </c>
      <c r="D18" s="104">
        <v>33565</v>
      </c>
      <c r="E18" s="105">
        <f t="shared" si="0"/>
        <v>38250.712250712255</v>
      </c>
      <c r="F18" s="106" t="s">
        <v>78</v>
      </c>
      <c r="G18" s="106" t="s">
        <v>82</v>
      </c>
      <c r="H18" s="106" t="s">
        <v>81</v>
      </c>
      <c r="I18" s="107" t="s">
        <v>83</v>
      </c>
      <c r="J18" s="103" t="s">
        <v>148</v>
      </c>
      <c r="K18" s="103" t="s">
        <v>108</v>
      </c>
      <c r="L18" s="103" t="s">
        <v>161</v>
      </c>
    </row>
    <row r="19" spans="3:12" ht="22.5">
      <c r="C19" s="103" t="s">
        <v>196</v>
      </c>
      <c r="D19" s="104">
        <v>150000</v>
      </c>
      <c r="E19" s="105">
        <f t="shared" si="0"/>
        <v>170940.17094017094</v>
      </c>
      <c r="F19" s="106" t="s">
        <v>78</v>
      </c>
      <c r="G19" s="106" t="s">
        <v>82</v>
      </c>
      <c r="H19" s="106" t="s">
        <v>81</v>
      </c>
      <c r="I19" s="107" t="s">
        <v>83</v>
      </c>
      <c r="J19" s="103" t="s">
        <v>184</v>
      </c>
      <c r="K19" s="103" t="s">
        <v>104</v>
      </c>
      <c r="L19" s="103" t="s">
        <v>196</v>
      </c>
    </row>
    <row r="20" spans="3:12" ht="33.75">
      <c r="C20" s="103" t="s">
        <v>134</v>
      </c>
      <c r="D20" s="104">
        <v>250374</v>
      </c>
      <c r="E20" s="105">
        <f t="shared" si="0"/>
        <v>285326.49572649575</v>
      </c>
      <c r="F20" s="106" t="s">
        <v>78</v>
      </c>
      <c r="G20" s="106" t="s">
        <v>82</v>
      </c>
      <c r="H20" s="106" t="s">
        <v>81</v>
      </c>
      <c r="I20" s="107" t="s">
        <v>83</v>
      </c>
      <c r="J20" s="103" t="s">
        <v>87</v>
      </c>
      <c r="K20" s="103" t="s">
        <v>103</v>
      </c>
      <c r="L20" s="103" t="s">
        <v>191</v>
      </c>
    </row>
    <row r="21" spans="3:12" ht="56.25">
      <c r="C21" s="103" t="s">
        <v>133</v>
      </c>
      <c r="D21" s="104">
        <v>284420</v>
      </c>
      <c r="E21" s="105">
        <f t="shared" si="0"/>
        <v>324125.35612535616</v>
      </c>
      <c r="F21" s="106" t="s">
        <v>78</v>
      </c>
      <c r="G21" s="106" t="s">
        <v>82</v>
      </c>
      <c r="H21" s="106" t="s">
        <v>81</v>
      </c>
      <c r="I21" s="107" t="s">
        <v>83</v>
      </c>
      <c r="J21" s="103" t="s">
        <v>87</v>
      </c>
      <c r="K21" s="103" t="s">
        <v>104</v>
      </c>
      <c r="L21" s="103" t="s">
        <v>243</v>
      </c>
    </row>
    <row r="22" spans="3:12" ht="157.5">
      <c r="C22" s="103" t="s">
        <v>197</v>
      </c>
      <c r="D22" s="104">
        <v>1709</v>
      </c>
      <c r="E22" s="105">
        <f t="shared" si="0"/>
        <v>1947.5783475783478</v>
      </c>
      <c r="F22" s="106" t="s">
        <v>78</v>
      </c>
      <c r="G22" s="106" t="s">
        <v>82</v>
      </c>
      <c r="H22" s="106" t="s">
        <v>81</v>
      </c>
      <c r="I22" s="107" t="s">
        <v>83</v>
      </c>
      <c r="J22" s="103" t="s">
        <v>147</v>
      </c>
      <c r="K22" s="103" t="s">
        <v>152</v>
      </c>
      <c r="L22" s="103" t="s">
        <v>261</v>
      </c>
    </row>
    <row r="23" spans="3:12" ht="21">
      <c r="C23" s="103" t="s">
        <v>60</v>
      </c>
      <c r="D23" s="104">
        <v>2105</v>
      </c>
      <c r="E23" s="105">
        <f t="shared" si="0"/>
        <v>2398.860398860399</v>
      </c>
      <c r="F23" s="106" t="s">
        <v>78</v>
      </c>
      <c r="G23" s="106" t="s">
        <v>82</v>
      </c>
      <c r="H23" s="106" t="s">
        <v>81</v>
      </c>
      <c r="I23" s="107" t="s">
        <v>83</v>
      </c>
      <c r="J23" s="103" t="s">
        <v>94</v>
      </c>
      <c r="K23" s="103" t="s">
        <v>103</v>
      </c>
      <c r="L23" s="103" t="s">
        <v>156</v>
      </c>
    </row>
    <row r="24" spans="3:12" ht="94.5">
      <c r="C24" s="103" t="s">
        <v>198</v>
      </c>
      <c r="D24" s="104">
        <v>3424</v>
      </c>
      <c r="E24" s="105">
        <f t="shared" si="0"/>
        <v>3901.994301994302</v>
      </c>
      <c r="F24" s="106" t="s">
        <v>78</v>
      </c>
      <c r="G24" s="106" t="s">
        <v>82</v>
      </c>
      <c r="H24" s="106" t="s">
        <v>81</v>
      </c>
      <c r="I24" s="107" t="s">
        <v>83</v>
      </c>
      <c r="J24" s="103" t="s">
        <v>147</v>
      </c>
      <c r="K24" s="103" t="s">
        <v>152</v>
      </c>
      <c r="L24" s="103" t="s">
        <v>257</v>
      </c>
    </row>
    <row r="25" spans="3:12" ht="31.5">
      <c r="C25" s="103" t="s">
        <v>199</v>
      </c>
      <c r="D25" s="104">
        <v>4516</v>
      </c>
      <c r="E25" s="105">
        <f t="shared" si="0"/>
        <v>5146.438746438746</v>
      </c>
      <c r="F25" s="106" t="s">
        <v>78</v>
      </c>
      <c r="G25" s="106" t="s">
        <v>82</v>
      </c>
      <c r="H25" s="106" t="s">
        <v>81</v>
      </c>
      <c r="I25" s="107" t="s">
        <v>83</v>
      </c>
      <c r="J25" s="103" t="s">
        <v>147</v>
      </c>
      <c r="K25" s="103" t="s">
        <v>152</v>
      </c>
      <c r="L25" s="103" t="s">
        <v>258</v>
      </c>
    </row>
    <row r="26" spans="3:12" ht="18.75" customHeight="1">
      <c r="C26" s="103" t="s">
        <v>58</v>
      </c>
      <c r="D26" s="104">
        <v>22476</v>
      </c>
      <c r="E26" s="105">
        <f t="shared" si="0"/>
        <v>25613.675213675215</v>
      </c>
      <c r="F26" s="106" t="s">
        <v>78</v>
      </c>
      <c r="G26" s="106" t="s">
        <v>82</v>
      </c>
      <c r="H26" s="106" t="s">
        <v>81</v>
      </c>
      <c r="I26" s="107" t="s">
        <v>83</v>
      </c>
      <c r="J26" s="103" t="s">
        <v>92</v>
      </c>
      <c r="K26" s="103" t="s">
        <v>103</v>
      </c>
      <c r="L26" s="103" t="s">
        <v>158</v>
      </c>
    </row>
    <row r="27" spans="3:12" ht="42">
      <c r="C27" s="103" t="s">
        <v>177</v>
      </c>
      <c r="D27" s="104">
        <v>55465</v>
      </c>
      <c r="E27" s="105">
        <f t="shared" si="0"/>
        <v>63207.97720797721</v>
      </c>
      <c r="F27" s="106" t="s">
        <v>78</v>
      </c>
      <c r="G27" s="106" t="s">
        <v>82</v>
      </c>
      <c r="H27" s="106" t="s">
        <v>81</v>
      </c>
      <c r="I27" s="107" t="s">
        <v>83</v>
      </c>
      <c r="J27" s="103" t="s">
        <v>97</v>
      </c>
      <c r="K27" s="103" t="s">
        <v>104</v>
      </c>
      <c r="L27" s="103" t="s">
        <v>254</v>
      </c>
    </row>
    <row r="28" spans="3:12" ht="63">
      <c r="C28" s="103" t="s">
        <v>74</v>
      </c>
      <c r="D28" s="104">
        <v>97900</v>
      </c>
      <c r="E28" s="105">
        <f t="shared" si="0"/>
        <v>111566.95156695157</v>
      </c>
      <c r="F28" s="106" t="s">
        <v>78</v>
      </c>
      <c r="G28" s="106" t="s">
        <v>82</v>
      </c>
      <c r="H28" s="106" t="s">
        <v>81</v>
      </c>
      <c r="I28" s="107" t="s">
        <v>83</v>
      </c>
      <c r="J28" s="103" t="s">
        <v>94</v>
      </c>
      <c r="K28" s="103" t="s">
        <v>107</v>
      </c>
      <c r="L28" s="103" t="s">
        <v>231</v>
      </c>
    </row>
    <row r="29" spans="1:12" ht="9.75">
      <c r="A29" s="58" t="s">
        <v>48</v>
      </c>
      <c r="B29" s="98" t="s">
        <v>49</v>
      </c>
      <c r="C29" s="108" t="s">
        <v>50</v>
      </c>
      <c r="D29" s="109">
        <f>SUM(D8:D28)</f>
        <v>1470376</v>
      </c>
      <c r="E29" s="105">
        <f t="shared" si="0"/>
        <v>1675642.1652421653</v>
      </c>
      <c r="F29" s="110" t="s">
        <v>51</v>
      </c>
      <c r="G29" s="110" t="s">
        <v>51</v>
      </c>
      <c r="H29" s="110" t="s">
        <v>51</v>
      </c>
      <c r="I29" s="110" t="s">
        <v>51</v>
      </c>
      <c r="J29" s="110" t="s">
        <v>51</v>
      </c>
      <c r="K29" s="110" t="s">
        <v>51</v>
      </c>
      <c r="L29" s="108" t="s">
        <v>51</v>
      </c>
    </row>
    <row r="31" spans="3:6" ht="9.75">
      <c r="C31" s="120" t="s">
        <v>266</v>
      </c>
      <c r="D31" s="120"/>
      <c r="E31" s="120"/>
      <c r="F31" s="120"/>
    </row>
    <row r="34" ht="9.75">
      <c r="C34" s="6" t="s">
        <v>543</v>
      </c>
    </row>
  </sheetData>
  <sheetProtection/>
  <mergeCells count="4">
    <mergeCell ref="C31:F31"/>
    <mergeCell ref="D3:E3"/>
    <mergeCell ref="D4:E4"/>
    <mergeCell ref="C2:L2"/>
  </mergeCells>
  <printOptions/>
  <pageMargins left="0.7" right="0.7" top="0.75" bottom="0.75" header="0.3" footer="0.3"/>
  <pageSetup fitToHeight="0" fitToWidth="1" horizontalDpi="600" verticalDpi="600" orientation="landscape" paperSize="8" scale="74" r:id="rId2"/>
  <drawing r:id="rId1"/>
</worksheet>
</file>

<file path=xl/worksheets/sheet6.xml><?xml version="1.0" encoding="utf-8"?>
<worksheet xmlns="http://schemas.openxmlformats.org/spreadsheetml/2006/main" xmlns:r="http://schemas.openxmlformats.org/officeDocument/2006/relationships">
  <dimension ref="A1:N50"/>
  <sheetViews>
    <sheetView zoomScalePageLayoutView="0" workbookViewId="0" topLeftCell="C5">
      <pane ySplit="5" topLeftCell="A31" activePane="bottomLeft" state="frozen"/>
      <selection pane="topLeft" activeCell="D5" sqref="D5"/>
      <selection pane="bottomLeft" activeCell="C50" sqref="C50"/>
    </sheetView>
  </sheetViews>
  <sheetFormatPr defaultColWidth="9.421875" defaultRowHeight="15"/>
  <cols>
    <col min="1" max="1" width="37.421875" style="6" hidden="1" customWidth="1"/>
    <col min="2" max="2" width="7.421875" style="6" hidden="1" customWidth="1"/>
    <col min="3" max="3" width="144.421875" style="6" bestFit="1" customWidth="1"/>
    <col min="4" max="5" width="18.57421875" style="6" customWidth="1"/>
    <col min="6" max="9" width="9.421875" style="6" customWidth="1"/>
    <col min="10" max="10" width="20.57421875" style="6" customWidth="1"/>
    <col min="11" max="11" width="26.421875" style="6" customWidth="1"/>
    <col min="12" max="12" width="37.57421875" style="6" customWidth="1"/>
    <col min="13" max="13" width="18.57421875" style="6" customWidth="1"/>
    <col min="14" max="14" width="9.421875" style="6" customWidth="1"/>
    <col min="15" max="16384" width="9.421875" style="6" customWidth="1"/>
  </cols>
  <sheetData>
    <row r="1" spans="3:14" ht="51" customHeight="1" hidden="1">
      <c r="C1" s="1" t="s">
        <v>0</v>
      </c>
      <c r="D1" s="2" t="s">
        <v>1</v>
      </c>
      <c r="E1" s="1" t="s">
        <v>2</v>
      </c>
      <c r="F1" s="2" t="s">
        <v>3</v>
      </c>
      <c r="G1" s="1" t="s">
        <v>4</v>
      </c>
      <c r="H1" s="2" t="s">
        <v>5</v>
      </c>
      <c r="I1" s="1" t="s">
        <v>6</v>
      </c>
      <c r="J1" s="2" t="s">
        <v>7</v>
      </c>
      <c r="K1" s="3" t="s">
        <v>8</v>
      </c>
      <c r="L1" s="2" t="s">
        <v>9</v>
      </c>
      <c r="M1" s="1" t="s">
        <v>10</v>
      </c>
      <c r="N1" s="2" t="s">
        <v>11</v>
      </c>
    </row>
    <row r="2" spans="3:12" ht="19.5">
      <c r="C2" s="4" t="s">
        <v>12</v>
      </c>
      <c r="D2" s="2" t="s">
        <v>13</v>
      </c>
      <c r="E2" s="4" t="s">
        <v>14</v>
      </c>
      <c r="F2" s="2" t="s">
        <v>15</v>
      </c>
      <c r="G2" s="4" t="s">
        <v>16</v>
      </c>
      <c r="H2" s="2" t="s">
        <v>17</v>
      </c>
      <c r="I2" s="4" t="s">
        <v>18</v>
      </c>
      <c r="J2" s="2" t="s">
        <v>19</v>
      </c>
      <c r="K2" s="4" t="s">
        <v>20</v>
      </c>
      <c r="L2" s="6" t="b">
        <v>1</v>
      </c>
    </row>
    <row r="3" spans="3:10" ht="10.5">
      <c r="C3" s="19" t="s">
        <v>262</v>
      </c>
      <c r="D3" s="19"/>
      <c r="E3" s="19"/>
      <c r="F3" s="19"/>
      <c r="G3" s="19"/>
      <c r="H3" s="19"/>
      <c r="I3" s="19"/>
      <c r="J3" s="20"/>
    </row>
    <row r="4" spans="3:10" ht="10.5">
      <c r="C4" s="19"/>
      <c r="D4" s="19"/>
      <c r="E4" s="19"/>
      <c r="F4" s="19"/>
      <c r="G4" s="19"/>
      <c r="H4" s="19"/>
      <c r="I4" s="19"/>
      <c r="J4" s="20"/>
    </row>
    <row r="5" spans="3:10" ht="10.5">
      <c r="C5" s="19" t="s">
        <v>419</v>
      </c>
      <c r="D5" s="14" t="s">
        <v>21</v>
      </c>
      <c r="E5" s="15"/>
      <c r="F5" s="19"/>
      <c r="G5" s="19"/>
      <c r="H5" s="19"/>
      <c r="I5" s="19"/>
      <c r="J5" s="20"/>
    </row>
    <row r="6" spans="3:11" ht="10.5">
      <c r="C6" s="20"/>
      <c r="D6" s="14" t="s">
        <v>22</v>
      </c>
      <c r="E6" s="15"/>
      <c r="H6" s="20"/>
      <c r="I6" s="20"/>
      <c r="J6" s="20"/>
      <c r="K6" s="20"/>
    </row>
    <row r="7" spans="1:12" ht="20.25" customHeight="1" hidden="1">
      <c r="A7" s="5" t="s">
        <v>23</v>
      </c>
      <c r="B7" s="5" t="s">
        <v>24</v>
      </c>
      <c r="C7" s="5" t="s">
        <v>25</v>
      </c>
      <c r="D7" s="5" t="s">
        <v>26</v>
      </c>
      <c r="E7" s="5" t="s">
        <v>27</v>
      </c>
      <c r="F7" s="5" t="s">
        <v>28</v>
      </c>
      <c r="G7" s="5" t="s">
        <v>29</v>
      </c>
      <c r="H7" s="5" t="s">
        <v>30</v>
      </c>
      <c r="I7" s="5" t="s">
        <v>31</v>
      </c>
      <c r="J7" s="5" t="s">
        <v>32</v>
      </c>
      <c r="K7" s="5" t="s">
        <v>33</v>
      </c>
      <c r="L7" s="5" t="s">
        <v>34</v>
      </c>
    </row>
    <row r="8" spans="1:12" s="8" customFormat="1" ht="19.5">
      <c r="A8" s="7" t="s">
        <v>35</v>
      </c>
      <c r="B8" s="7" t="s">
        <v>36</v>
      </c>
      <c r="C8" s="7" t="s">
        <v>37</v>
      </c>
      <c r="D8" s="7" t="s">
        <v>38</v>
      </c>
      <c r="E8" s="7" t="s">
        <v>39</v>
      </c>
      <c r="F8" s="7" t="s">
        <v>40</v>
      </c>
      <c r="G8" s="7" t="s">
        <v>41</v>
      </c>
      <c r="H8" s="7" t="s">
        <v>42</v>
      </c>
      <c r="I8" s="7" t="s">
        <v>43</v>
      </c>
      <c r="J8" s="7" t="s">
        <v>44</v>
      </c>
      <c r="K8" s="7" t="s">
        <v>45</v>
      </c>
      <c r="L8" s="7" t="s">
        <v>46</v>
      </c>
    </row>
    <row r="9" spans="1:12" ht="22.5">
      <c r="A9" s="9" t="s">
        <v>47</v>
      </c>
      <c r="B9" s="9" t="s">
        <v>47</v>
      </c>
      <c r="C9" s="10" t="s">
        <v>218</v>
      </c>
      <c r="D9" s="21"/>
      <c r="E9" s="21"/>
      <c r="F9" s="21"/>
      <c r="G9" s="21"/>
      <c r="H9" s="21"/>
      <c r="I9" s="21"/>
      <c r="J9" s="21"/>
      <c r="K9" s="21"/>
      <c r="L9" s="21"/>
    </row>
    <row r="10" spans="3:12" ht="11.25">
      <c r="C10" s="22" t="s">
        <v>274</v>
      </c>
      <c r="D10" s="23">
        <v>-142000</v>
      </c>
      <c r="E10" s="33">
        <f aca="true" t="shared" si="0" ref="E10:E43">D10/0.8456</f>
        <v>-167928.09839167455</v>
      </c>
      <c r="F10" s="6" t="s">
        <v>78</v>
      </c>
      <c r="G10" s="6" t="s">
        <v>82</v>
      </c>
      <c r="H10" s="6" t="s">
        <v>81</v>
      </c>
      <c r="I10" s="34" t="s">
        <v>80</v>
      </c>
      <c r="J10" s="22" t="s">
        <v>286</v>
      </c>
      <c r="K10" s="22" t="s">
        <v>289</v>
      </c>
      <c r="L10" s="22" t="s">
        <v>337</v>
      </c>
    </row>
    <row r="11" spans="3:12" ht="11.25">
      <c r="C11" s="22" t="s">
        <v>127</v>
      </c>
      <c r="D11" s="23">
        <v>249000</v>
      </c>
      <c r="E11" s="33">
        <f t="shared" si="0"/>
        <v>294465.4683065279</v>
      </c>
      <c r="F11" s="6" t="s">
        <v>78</v>
      </c>
      <c r="G11" s="6" t="s">
        <v>82</v>
      </c>
      <c r="H11" s="6" t="s">
        <v>81</v>
      </c>
      <c r="I11" s="34" t="s">
        <v>80</v>
      </c>
      <c r="J11" s="22" t="s">
        <v>90</v>
      </c>
      <c r="K11" s="22" t="s">
        <v>104</v>
      </c>
      <c r="L11" s="22" t="s">
        <v>338</v>
      </c>
    </row>
    <row r="12" spans="3:12" ht="11.25">
      <c r="C12" s="22" t="s">
        <v>74</v>
      </c>
      <c r="D12" s="23">
        <v>11040</v>
      </c>
      <c r="E12" s="33">
        <f t="shared" si="0"/>
        <v>13055.818353831599</v>
      </c>
      <c r="F12" s="6" t="s">
        <v>78</v>
      </c>
      <c r="G12" s="6" t="s">
        <v>82</v>
      </c>
      <c r="H12" s="6" t="s">
        <v>81</v>
      </c>
      <c r="I12" s="34" t="s">
        <v>83</v>
      </c>
      <c r="J12" s="22" t="s">
        <v>94</v>
      </c>
      <c r="K12" s="22" t="s">
        <v>107</v>
      </c>
      <c r="L12" s="22" t="s">
        <v>339</v>
      </c>
    </row>
    <row r="13" spans="3:12" ht="11.25">
      <c r="C13" s="22" t="s">
        <v>321</v>
      </c>
      <c r="D13" s="23">
        <v>223307</v>
      </c>
      <c r="E13" s="33">
        <f t="shared" si="0"/>
        <v>264081.12582781457</v>
      </c>
      <c r="F13" s="6" t="s">
        <v>78</v>
      </c>
      <c r="G13" s="6" t="s">
        <v>82</v>
      </c>
      <c r="H13" s="6" t="s">
        <v>81</v>
      </c>
      <c r="I13" s="34" t="s">
        <v>85</v>
      </c>
      <c r="J13" s="22" t="s">
        <v>94</v>
      </c>
      <c r="K13" s="22" t="s">
        <v>329</v>
      </c>
      <c r="L13" s="22" t="s">
        <v>340</v>
      </c>
    </row>
    <row r="14" spans="3:12" ht="11.25">
      <c r="C14" s="22" t="s">
        <v>65</v>
      </c>
      <c r="D14" s="23">
        <v>3.6</v>
      </c>
      <c r="E14" s="33">
        <f t="shared" si="0"/>
        <v>4.257332071901608</v>
      </c>
      <c r="F14" s="6" t="s">
        <v>78</v>
      </c>
      <c r="G14" s="6" t="s">
        <v>82</v>
      </c>
      <c r="H14" s="6" t="s">
        <v>81</v>
      </c>
      <c r="I14" s="34" t="s">
        <v>80</v>
      </c>
      <c r="J14" s="22" t="s">
        <v>95</v>
      </c>
      <c r="K14" s="22" t="s">
        <v>104</v>
      </c>
      <c r="L14" s="22" t="s">
        <v>341</v>
      </c>
    </row>
    <row r="15" spans="3:12" ht="11.25">
      <c r="C15" s="22" t="s">
        <v>63</v>
      </c>
      <c r="D15" s="23">
        <v>44323</v>
      </c>
      <c r="E15" s="33">
        <f t="shared" si="0"/>
        <v>52416.03595080416</v>
      </c>
      <c r="F15" s="6" t="s">
        <v>78</v>
      </c>
      <c r="G15" s="6" t="s">
        <v>82</v>
      </c>
      <c r="H15" s="6" t="s">
        <v>81</v>
      </c>
      <c r="I15" s="34" t="s">
        <v>85</v>
      </c>
      <c r="J15" s="22" t="s">
        <v>96</v>
      </c>
      <c r="K15" s="22" t="s">
        <v>103</v>
      </c>
      <c r="L15" s="22" t="s">
        <v>342</v>
      </c>
    </row>
    <row r="16" spans="3:12" ht="11.25">
      <c r="C16" s="22" t="s">
        <v>271</v>
      </c>
      <c r="D16" s="23">
        <v>23755</v>
      </c>
      <c r="E16" s="33">
        <f t="shared" si="0"/>
        <v>28092.47871333964</v>
      </c>
      <c r="F16" s="6" t="s">
        <v>78</v>
      </c>
      <c r="G16" s="6" t="s">
        <v>82</v>
      </c>
      <c r="H16" s="6" t="s">
        <v>81</v>
      </c>
      <c r="I16" s="34" t="s">
        <v>83</v>
      </c>
      <c r="J16" s="22" t="s">
        <v>94</v>
      </c>
      <c r="K16" s="22" t="s">
        <v>106</v>
      </c>
      <c r="L16" s="22" t="s">
        <v>343</v>
      </c>
    </row>
    <row r="17" spans="3:12" ht="11.25">
      <c r="C17" s="22" t="s">
        <v>129</v>
      </c>
      <c r="D17" s="23">
        <v>15510</v>
      </c>
      <c r="E17" s="33">
        <f t="shared" si="0"/>
        <v>18342.00567644276</v>
      </c>
      <c r="F17" s="6" t="s">
        <v>78</v>
      </c>
      <c r="G17" s="6" t="s">
        <v>82</v>
      </c>
      <c r="H17" s="6" t="s">
        <v>81</v>
      </c>
      <c r="I17" s="34" t="s">
        <v>83</v>
      </c>
      <c r="J17" s="22" t="s">
        <v>148</v>
      </c>
      <c r="K17" s="22" t="s">
        <v>103</v>
      </c>
      <c r="L17" s="22" t="s">
        <v>344</v>
      </c>
    </row>
    <row r="18" spans="3:12" ht="11.25">
      <c r="C18" s="22" t="s">
        <v>130</v>
      </c>
      <c r="D18" s="23">
        <v>20725</v>
      </c>
      <c r="E18" s="33">
        <f t="shared" si="0"/>
        <v>24509.22421948912</v>
      </c>
      <c r="F18" s="6" t="s">
        <v>78</v>
      </c>
      <c r="G18" s="6" t="s">
        <v>82</v>
      </c>
      <c r="H18" s="6" t="s">
        <v>81</v>
      </c>
      <c r="I18" s="34" t="s">
        <v>83</v>
      </c>
      <c r="J18" s="22" t="s">
        <v>148</v>
      </c>
      <c r="K18" s="22" t="s">
        <v>106</v>
      </c>
      <c r="L18" s="22" t="s">
        <v>345</v>
      </c>
    </row>
    <row r="19" spans="3:12" ht="11.25">
      <c r="C19" s="22" t="s">
        <v>322</v>
      </c>
      <c r="D19" s="23">
        <v>19200</v>
      </c>
      <c r="E19" s="33">
        <f t="shared" si="0"/>
        <v>22705.77105014191</v>
      </c>
      <c r="F19" s="6" t="s">
        <v>78</v>
      </c>
      <c r="G19" s="6" t="s">
        <v>82</v>
      </c>
      <c r="H19" s="6" t="s">
        <v>81</v>
      </c>
      <c r="I19" s="34" t="s">
        <v>85</v>
      </c>
      <c r="J19" s="22" t="s">
        <v>94</v>
      </c>
      <c r="K19" s="22" t="s">
        <v>290</v>
      </c>
      <c r="L19" s="22" t="s">
        <v>346</v>
      </c>
    </row>
    <row r="20" spans="3:12" ht="11.25">
      <c r="C20" s="22" t="s">
        <v>173</v>
      </c>
      <c r="D20" s="23">
        <v>41139</v>
      </c>
      <c r="E20" s="33">
        <f t="shared" si="0"/>
        <v>48650.66225165563</v>
      </c>
      <c r="F20" s="6" t="s">
        <v>78</v>
      </c>
      <c r="G20" s="6" t="s">
        <v>82</v>
      </c>
      <c r="H20" s="6" t="s">
        <v>81</v>
      </c>
      <c r="I20" s="34" t="s">
        <v>83</v>
      </c>
      <c r="J20" s="22" t="s">
        <v>330</v>
      </c>
      <c r="K20" s="22" t="s">
        <v>103</v>
      </c>
      <c r="L20" s="22" t="s">
        <v>347</v>
      </c>
    </row>
    <row r="21" spans="3:12" ht="11.25">
      <c r="C21" s="22" t="s">
        <v>198</v>
      </c>
      <c r="D21" s="23">
        <v>4280</v>
      </c>
      <c r="E21" s="33">
        <f t="shared" si="0"/>
        <v>5061.494796594135</v>
      </c>
      <c r="F21" s="6" t="s">
        <v>78</v>
      </c>
      <c r="G21" s="6" t="s">
        <v>82</v>
      </c>
      <c r="H21" s="6" t="s">
        <v>81</v>
      </c>
      <c r="I21" s="34" t="s">
        <v>83</v>
      </c>
      <c r="J21" s="22" t="s">
        <v>331</v>
      </c>
      <c r="K21" s="22" t="s">
        <v>152</v>
      </c>
      <c r="L21" s="22" t="s">
        <v>348</v>
      </c>
    </row>
    <row r="22" spans="3:12" ht="11.25">
      <c r="C22" s="22" t="s">
        <v>199</v>
      </c>
      <c r="D22" s="23">
        <v>5986.400000000001</v>
      </c>
      <c r="E22" s="33">
        <f t="shared" si="0"/>
        <v>7079.470198675497</v>
      </c>
      <c r="F22" s="6" t="s">
        <v>78</v>
      </c>
      <c r="G22" s="6" t="s">
        <v>82</v>
      </c>
      <c r="H22" s="6" t="s">
        <v>81</v>
      </c>
      <c r="I22" s="34" t="s">
        <v>83</v>
      </c>
      <c r="J22" s="22" t="s">
        <v>331</v>
      </c>
      <c r="K22" s="22" t="s">
        <v>152</v>
      </c>
      <c r="L22" s="22" t="s">
        <v>349</v>
      </c>
    </row>
    <row r="23" spans="3:12" ht="11.25">
      <c r="C23" s="22" t="s">
        <v>323</v>
      </c>
      <c r="D23" s="23">
        <v>6168.400000000001</v>
      </c>
      <c r="E23" s="33">
        <f t="shared" si="0"/>
        <v>7294.701986754967</v>
      </c>
      <c r="F23" s="6" t="s">
        <v>78</v>
      </c>
      <c r="G23" s="6" t="s">
        <v>82</v>
      </c>
      <c r="H23" s="6" t="s">
        <v>81</v>
      </c>
      <c r="I23" s="34" t="s">
        <v>83</v>
      </c>
      <c r="J23" s="22" t="s">
        <v>331</v>
      </c>
      <c r="K23" s="22" t="s">
        <v>152</v>
      </c>
      <c r="L23" s="22" t="s">
        <v>350</v>
      </c>
    </row>
    <row r="24" spans="3:12" ht="11.25">
      <c r="C24" s="22" t="s">
        <v>194</v>
      </c>
      <c r="D24" s="23">
        <v>502312</v>
      </c>
      <c r="E24" s="33">
        <f t="shared" si="0"/>
        <v>594030.2743614002</v>
      </c>
      <c r="F24" s="6" t="s">
        <v>78</v>
      </c>
      <c r="G24" s="6" t="s">
        <v>82</v>
      </c>
      <c r="H24" s="6" t="s">
        <v>81</v>
      </c>
      <c r="I24" s="34" t="s">
        <v>80</v>
      </c>
      <c r="J24" s="22" t="s">
        <v>93</v>
      </c>
      <c r="K24" s="22" t="s">
        <v>290</v>
      </c>
      <c r="L24" s="22" t="s">
        <v>351</v>
      </c>
    </row>
    <row r="25" spans="3:12" ht="11.25">
      <c r="C25" s="22" t="s">
        <v>197</v>
      </c>
      <c r="D25" s="23">
        <v>25590.800000000003</v>
      </c>
      <c r="E25" s="33">
        <f t="shared" si="0"/>
        <v>30263.481551561024</v>
      </c>
      <c r="F25" s="6" t="s">
        <v>78</v>
      </c>
      <c r="G25" s="6" t="s">
        <v>82</v>
      </c>
      <c r="H25" s="6" t="s">
        <v>81</v>
      </c>
      <c r="I25" s="34" t="s">
        <v>83</v>
      </c>
      <c r="J25" s="22" t="s">
        <v>331</v>
      </c>
      <c r="K25" s="22" t="s">
        <v>152</v>
      </c>
      <c r="L25" s="22" t="s">
        <v>352</v>
      </c>
    </row>
    <row r="26" spans="3:12" ht="11.25">
      <c r="C26" s="22" t="s">
        <v>204</v>
      </c>
      <c r="D26" s="23">
        <v>23967</v>
      </c>
      <c r="E26" s="33">
        <f t="shared" si="0"/>
        <v>28343.188268684957</v>
      </c>
      <c r="F26" s="6" t="s">
        <v>78</v>
      </c>
      <c r="G26" s="6" t="s">
        <v>82</v>
      </c>
      <c r="H26" s="6" t="s">
        <v>81</v>
      </c>
      <c r="I26" s="34" t="s">
        <v>85</v>
      </c>
      <c r="J26" s="22" t="s">
        <v>219</v>
      </c>
      <c r="K26" s="22" t="s">
        <v>103</v>
      </c>
      <c r="L26" s="22" t="s">
        <v>353</v>
      </c>
    </row>
    <row r="27" spans="3:12" ht="11.25">
      <c r="C27" s="22" t="s">
        <v>216</v>
      </c>
      <c r="D27" s="23">
        <v>12044</v>
      </c>
      <c r="E27" s="33">
        <f t="shared" si="0"/>
        <v>14243.14096499527</v>
      </c>
      <c r="F27" s="6" t="s">
        <v>78</v>
      </c>
      <c r="G27" s="6" t="s">
        <v>82</v>
      </c>
      <c r="H27" s="6" t="s">
        <v>81</v>
      </c>
      <c r="I27" s="34" t="s">
        <v>83</v>
      </c>
      <c r="J27" s="22" t="s">
        <v>98</v>
      </c>
      <c r="K27" s="22" t="s">
        <v>104</v>
      </c>
      <c r="L27" s="22" t="s">
        <v>354</v>
      </c>
    </row>
    <row r="28" spans="3:12" ht="11.25">
      <c r="C28" s="22" t="s">
        <v>206</v>
      </c>
      <c r="D28" s="23">
        <v>54466</v>
      </c>
      <c r="E28" s="33">
        <f t="shared" si="0"/>
        <v>64411.069063386945</v>
      </c>
      <c r="F28" s="6" t="s">
        <v>78</v>
      </c>
      <c r="G28" s="6" t="s">
        <v>82</v>
      </c>
      <c r="H28" s="6" t="s">
        <v>81</v>
      </c>
      <c r="I28" s="34" t="s">
        <v>85</v>
      </c>
      <c r="J28" s="22" t="s">
        <v>93</v>
      </c>
      <c r="K28" s="22" t="s">
        <v>290</v>
      </c>
      <c r="L28" s="22" t="s">
        <v>355</v>
      </c>
    </row>
    <row r="29" spans="3:12" ht="11.25">
      <c r="C29" s="22" t="s">
        <v>212</v>
      </c>
      <c r="D29" s="23">
        <v>9549.2</v>
      </c>
      <c r="E29" s="33">
        <f t="shared" si="0"/>
        <v>11292.809839167456</v>
      </c>
      <c r="F29" s="6" t="s">
        <v>78</v>
      </c>
      <c r="G29" s="6" t="s">
        <v>82</v>
      </c>
      <c r="H29" s="6" t="s">
        <v>81</v>
      </c>
      <c r="I29" s="34" t="s">
        <v>85</v>
      </c>
      <c r="J29" s="22" t="s">
        <v>221</v>
      </c>
      <c r="K29" s="22" t="s">
        <v>332</v>
      </c>
      <c r="L29" s="22" t="s">
        <v>356</v>
      </c>
    </row>
    <row r="30" spans="3:12" ht="11.25">
      <c r="C30" s="22" t="s">
        <v>205</v>
      </c>
      <c r="D30" s="23">
        <v>52008</v>
      </c>
      <c r="E30" s="33">
        <f t="shared" si="0"/>
        <v>61504.2573320719</v>
      </c>
      <c r="F30" s="6" t="s">
        <v>78</v>
      </c>
      <c r="G30" s="6" t="s">
        <v>82</v>
      </c>
      <c r="H30" s="6" t="s">
        <v>81</v>
      </c>
      <c r="I30" s="34" t="s">
        <v>85</v>
      </c>
      <c r="J30" s="22" t="s">
        <v>220</v>
      </c>
      <c r="K30" s="22" t="s">
        <v>103</v>
      </c>
      <c r="L30" s="22" t="s">
        <v>357</v>
      </c>
    </row>
    <row r="31" spans="3:12" ht="11.25">
      <c r="C31" s="22" t="s">
        <v>210</v>
      </c>
      <c r="D31" s="23">
        <v>90550</v>
      </c>
      <c r="E31" s="33">
        <f t="shared" si="0"/>
        <v>107083.72753074739</v>
      </c>
      <c r="F31" s="6" t="s">
        <v>78</v>
      </c>
      <c r="G31" s="6" t="s">
        <v>82</v>
      </c>
      <c r="H31" s="6" t="s">
        <v>81</v>
      </c>
      <c r="I31" s="34" t="s">
        <v>83</v>
      </c>
      <c r="J31" s="22" t="s">
        <v>93</v>
      </c>
      <c r="K31" s="22" t="s">
        <v>152</v>
      </c>
      <c r="L31" s="22" t="s">
        <v>358</v>
      </c>
    </row>
    <row r="32" spans="3:12" ht="11.25">
      <c r="C32" s="22" t="s">
        <v>217</v>
      </c>
      <c r="D32" s="23">
        <v>50000</v>
      </c>
      <c r="E32" s="33">
        <f t="shared" si="0"/>
        <v>59129.61210974456</v>
      </c>
      <c r="F32" s="6" t="s">
        <v>78</v>
      </c>
      <c r="G32" s="6" t="s">
        <v>82</v>
      </c>
      <c r="H32" s="6" t="s">
        <v>81</v>
      </c>
      <c r="I32" s="34" t="s">
        <v>83</v>
      </c>
      <c r="J32" s="22" t="s">
        <v>88</v>
      </c>
      <c r="K32" s="22" t="s">
        <v>329</v>
      </c>
      <c r="L32" s="22" t="s">
        <v>359</v>
      </c>
    </row>
    <row r="33" spans="3:12" ht="11.25">
      <c r="C33" s="22" t="s">
        <v>214</v>
      </c>
      <c r="D33" s="23">
        <v>4000</v>
      </c>
      <c r="E33" s="33">
        <f t="shared" si="0"/>
        <v>4730.368968779565</v>
      </c>
      <c r="F33" s="6" t="s">
        <v>78</v>
      </c>
      <c r="G33" s="6" t="s">
        <v>82</v>
      </c>
      <c r="H33" s="6" t="s">
        <v>81</v>
      </c>
      <c r="I33" s="34" t="s">
        <v>80</v>
      </c>
      <c r="J33" s="22" t="s">
        <v>222</v>
      </c>
      <c r="K33" s="22" t="s">
        <v>224</v>
      </c>
      <c r="L33" s="22" t="s">
        <v>360</v>
      </c>
    </row>
    <row r="34" spans="3:12" ht="11.25">
      <c r="C34" s="22" t="s">
        <v>213</v>
      </c>
      <c r="D34" s="23">
        <v>28700.800000000003</v>
      </c>
      <c r="E34" s="33">
        <f t="shared" si="0"/>
        <v>33941.343424787134</v>
      </c>
      <c r="F34" s="6" t="s">
        <v>78</v>
      </c>
      <c r="G34" s="6" t="s">
        <v>82</v>
      </c>
      <c r="H34" s="6" t="s">
        <v>81</v>
      </c>
      <c r="I34" s="34" t="s">
        <v>83</v>
      </c>
      <c r="J34" s="22" t="s">
        <v>93</v>
      </c>
      <c r="K34" s="22" t="s">
        <v>106</v>
      </c>
      <c r="L34" s="22" t="s">
        <v>361</v>
      </c>
    </row>
    <row r="35" spans="3:12" ht="11.25">
      <c r="C35" s="22" t="s">
        <v>209</v>
      </c>
      <c r="D35" s="23">
        <v>100000</v>
      </c>
      <c r="E35" s="33">
        <f t="shared" si="0"/>
        <v>118259.22421948912</v>
      </c>
      <c r="F35" s="6" t="s">
        <v>78</v>
      </c>
      <c r="G35" s="6" t="s">
        <v>82</v>
      </c>
      <c r="H35" s="6" t="s">
        <v>81</v>
      </c>
      <c r="I35" s="34" t="s">
        <v>80</v>
      </c>
      <c r="J35" s="22" t="s">
        <v>90</v>
      </c>
      <c r="K35" s="22" t="s">
        <v>223</v>
      </c>
      <c r="L35" s="22" t="s">
        <v>362</v>
      </c>
    </row>
    <row r="36" spans="3:12" ht="11.25">
      <c r="C36" s="22" t="s">
        <v>324</v>
      </c>
      <c r="D36" s="23">
        <v>100000</v>
      </c>
      <c r="E36" s="33">
        <f t="shared" si="0"/>
        <v>118259.22421948912</v>
      </c>
      <c r="F36" s="6" t="s">
        <v>78</v>
      </c>
      <c r="G36" s="6" t="s">
        <v>82</v>
      </c>
      <c r="H36" s="6" t="s">
        <v>81</v>
      </c>
      <c r="I36" s="34" t="s">
        <v>85</v>
      </c>
      <c r="J36" s="22" t="s">
        <v>90</v>
      </c>
      <c r="K36" s="22" t="s">
        <v>223</v>
      </c>
      <c r="L36" s="22" t="s">
        <v>363</v>
      </c>
    </row>
    <row r="37" spans="3:12" ht="11.25">
      <c r="C37" s="22" t="s">
        <v>215</v>
      </c>
      <c r="D37" s="23">
        <v>255000</v>
      </c>
      <c r="E37" s="33">
        <f t="shared" si="0"/>
        <v>301561.02175969724</v>
      </c>
      <c r="F37" s="6" t="s">
        <v>78</v>
      </c>
      <c r="G37" s="6" t="s">
        <v>82</v>
      </c>
      <c r="H37" s="6" t="s">
        <v>81</v>
      </c>
      <c r="I37" s="34" t="s">
        <v>83</v>
      </c>
      <c r="J37" s="22" t="s">
        <v>87</v>
      </c>
      <c r="K37" s="22" t="s">
        <v>104</v>
      </c>
      <c r="L37" s="22" t="s">
        <v>364</v>
      </c>
    </row>
    <row r="38" spans="3:12" ht="11.25">
      <c r="C38" s="22" t="s">
        <v>325</v>
      </c>
      <c r="D38" s="23">
        <v>78195.6</v>
      </c>
      <c r="E38" s="33">
        <f t="shared" si="0"/>
        <v>92473.50993377484</v>
      </c>
      <c r="F38" s="6" t="s">
        <v>78</v>
      </c>
      <c r="G38" s="6" t="s">
        <v>82</v>
      </c>
      <c r="H38" s="6" t="s">
        <v>81</v>
      </c>
      <c r="I38" s="34" t="s">
        <v>83</v>
      </c>
      <c r="J38" s="22" t="s">
        <v>333</v>
      </c>
      <c r="K38" s="22" t="s">
        <v>104</v>
      </c>
      <c r="L38" s="22" t="s">
        <v>365</v>
      </c>
    </row>
    <row r="39" spans="3:12" ht="11.25">
      <c r="C39" s="22" t="s">
        <v>211</v>
      </c>
      <c r="D39" s="23">
        <v>431133</v>
      </c>
      <c r="E39" s="33">
        <f t="shared" si="0"/>
        <v>509854.54115421</v>
      </c>
      <c r="F39" s="6" t="s">
        <v>78</v>
      </c>
      <c r="G39" s="6" t="s">
        <v>82</v>
      </c>
      <c r="H39" s="6" t="s">
        <v>81</v>
      </c>
      <c r="I39" s="34" t="s">
        <v>85</v>
      </c>
      <c r="J39" s="22" t="s">
        <v>93</v>
      </c>
      <c r="K39" s="22" t="s">
        <v>334</v>
      </c>
      <c r="L39" s="22" t="s">
        <v>366</v>
      </c>
    </row>
    <row r="40" spans="3:12" ht="11.25">
      <c r="C40" s="22" t="s">
        <v>208</v>
      </c>
      <c r="D40" s="23">
        <v>85000</v>
      </c>
      <c r="E40" s="33">
        <f t="shared" si="0"/>
        <v>100520.34058656576</v>
      </c>
      <c r="F40" s="6" t="s">
        <v>78</v>
      </c>
      <c r="G40" s="6" t="s">
        <v>82</v>
      </c>
      <c r="H40" s="6" t="s">
        <v>81</v>
      </c>
      <c r="I40" s="34" t="s">
        <v>80</v>
      </c>
      <c r="J40" s="22" t="s">
        <v>187</v>
      </c>
      <c r="K40" s="22" t="s">
        <v>335</v>
      </c>
      <c r="L40" s="22" t="s">
        <v>367</v>
      </c>
    </row>
    <row r="41" spans="3:12" ht="11.25">
      <c r="C41" s="22" t="s">
        <v>207</v>
      </c>
      <c r="D41" s="23">
        <v>45000</v>
      </c>
      <c r="E41" s="33">
        <f t="shared" si="0"/>
        <v>53216.6508987701</v>
      </c>
      <c r="F41" s="6" t="s">
        <v>78</v>
      </c>
      <c r="G41" s="6" t="s">
        <v>82</v>
      </c>
      <c r="H41" s="6" t="s">
        <v>81</v>
      </c>
      <c r="I41" s="34" t="s">
        <v>80</v>
      </c>
      <c r="J41" s="22" t="s">
        <v>187</v>
      </c>
      <c r="K41" s="22" t="s">
        <v>335</v>
      </c>
      <c r="L41" s="22" t="s">
        <v>368</v>
      </c>
    </row>
    <row r="42" spans="3:12" ht="11.25">
      <c r="C42" s="22" t="s">
        <v>326</v>
      </c>
      <c r="D42" s="23">
        <v>1968.8000000000002</v>
      </c>
      <c r="E42" s="33">
        <f t="shared" si="0"/>
        <v>2328.287606433302</v>
      </c>
      <c r="F42" s="6" t="s">
        <v>78</v>
      </c>
      <c r="G42" s="6" t="s">
        <v>82</v>
      </c>
      <c r="H42" s="6" t="s">
        <v>81</v>
      </c>
      <c r="I42" s="34" t="s">
        <v>83</v>
      </c>
      <c r="J42" s="22" t="s">
        <v>336</v>
      </c>
      <c r="K42" s="22" t="s">
        <v>103</v>
      </c>
      <c r="L42" s="22" t="s">
        <v>369</v>
      </c>
    </row>
    <row r="43" spans="3:12" ht="11.25">
      <c r="C43" s="22" t="s">
        <v>327</v>
      </c>
      <c r="D43" s="23">
        <v>40000</v>
      </c>
      <c r="E43" s="33">
        <f t="shared" si="0"/>
        <v>47303.689687795646</v>
      </c>
      <c r="F43" s="6" t="s">
        <v>78</v>
      </c>
      <c r="G43" s="6" t="s">
        <v>82</v>
      </c>
      <c r="H43" s="6" t="s">
        <v>81</v>
      </c>
      <c r="I43" s="34" t="s">
        <v>83</v>
      </c>
      <c r="J43" s="22" t="s">
        <v>97</v>
      </c>
      <c r="K43" s="22" t="s">
        <v>104</v>
      </c>
      <c r="L43" s="22" t="s">
        <v>370</v>
      </c>
    </row>
    <row r="44" spans="3:12" ht="11.25">
      <c r="C44" s="22" t="s">
        <v>328</v>
      </c>
      <c r="D44" s="23">
        <v>48972.8</v>
      </c>
      <c r="E44" s="33">
        <f>D44/0.8456</f>
        <v>57914.85335856197</v>
      </c>
      <c r="F44" s="6" t="s">
        <v>78</v>
      </c>
      <c r="G44" s="6" t="s">
        <v>82</v>
      </c>
      <c r="H44" s="6" t="s">
        <v>81</v>
      </c>
      <c r="I44" s="34" t="s">
        <v>83</v>
      </c>
      <c r="J44" s="22" t="s">
        <v>97</v>
      </c>
      <c r="K44" s="22" t="s">
        <v>104</v>
      </c>
      <c r="L44" s="22" t="s">
        <v>371</v>
      </c>
    </row>
    <row r="45" spans="1:12" ht="11.25">
      <c r="A45" s="5" t="s">
        <v>48</v>
      </c>
      <c r="B45" s="5" t="s">
        <v>49</v>
      </c>
      <c r="C45" s="5" t="s">
        <v>50</v>
      </c>
      <c r="D45" s="11">
        <f>SUM(D10:D44)</f>
        <v>2560895.3999999994</v>
      </c>
      <c r="E45" s="35">
        <f>D45/0.8456</f>
        <v>3028495.0331125823</v>
      </c>
      <c r="F45" s="9" t="s">
        <v>51</v>
      </c>
      <c r="G45" s="9" t="s">
        <v>51</v>
      </c>
      <c r="H45" s="9" t="s">
        <v>51</v>
      </c>
      <c r="I45" s="9" t="s">
        <v>51</v>
      </c>
      <c r="J45" s="9" t="s">
        <v>51</v>
      </c>
      <c r="K45" s="9" t="s">
        <v>51</v>
      </c>
      <c r="L45" s="5" t="s">
        <v>51</v>
      </c>
    </row>
    <row r="46" ht="11.25"/>
    <row r="47" spans="3:6" ht="11.25">
      <c r="C47" s="119" t="s">
        <v>267</v>
      </c>
      <c r="D47" s="119"/>
      <c r="E47" s="119"/>
      <c r="F47" s="119"/>
    </row>
    <row r="48" ht="11.25"/>
    <row r="49" ht="11.25"/>
    <row r="50" ht="11.25">
      <c r="C50" s="6" t="s">
        <v>543</v>
      </c>
    </row>
    <row r="51" ht="11.25"/>
    <row r="52" ht="11.25"/>
    <row r="53" ht="11.25"/>
    <row r="54" ht="11.25"/>
    <row r="55" ht="11.25"/>
    <row r="56" ht="11.25"/>
  </sheetData>
  <sheetProtection/>
  <mergeCells count="1">
    <mergeCell ref="C47:F47"/>
  </mergeCells>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dimension ref="A1:P12"/>
  <sheetViews>
    <sheetView zoomScalePageLayoutView="0" workbookViewId="0" topLeftCell="B2">
      <selection activeCell="B12" sqref="B12"/>
    </sheetView>
  </sheetViews>
  <sheetFormatPr defaultColWidth="9.140625" defaultRowHeight="15"/>
  <cols>
    <col min="1" max="1" width="39.8515625" style="6" hidden="1" customWidth="1"/>
    <col min="2" max="2" width="30.57421875" style="6" customWidth="1"/>
    <col min="3" max="3" width="27.00390625" style="6" customWidth="1"/>
    <col min="4" max="4" width="30.57421875" style="6" customWidth="1"/>
    <col min="5" max="5" width="31.140625" style="6" customWidth="1"/>
    <col min="6" max="6" width="31.57421875" style="6" customWidth="1"/>
    <col min="7" max="7" width="22.57421875" style="6" customWidth="1"/>
    <col min="8" max="8" width="25.140625" style="6" customWidth="1"/>
    <col min="9" max="9" width="32.140625" style="54" customWidth="1"/>
    <col min="10" max="13" width="15.57421875" style="6" customWidth="1"/>
    <col min="14" max="14" width="9.140625" style="6" customWidth="1"/>
    <col min="15" max="16384" width="9.140625" style="6" customWidth="1"/>
  </cols>
  <sheetData>
    <row r="1" spans="2:13" ht="19.5" hidden="1">
      <c r="B1" s="1" t="s">
        <v>0</v>
      </c>
      <c r="C1" s="51" t="s">
        <v>373</v>
      </c>
      <c r="D1" s="1" t="s">
        <v>2</v>
      </c>
      <c r="E1" s="51" t="s">
        <v>374</v>
      </c>
      <c r="F1" s="1" t="s">
        <v>4</v>
      </c>
      <c r="G1" s="51" t="s">
        <v>375</v>
      </c>
      <c r="H1" s="1" t="s">
        <v>6</v>
      </c>
      <c r="I1" s="2" t="s">
        <v>7</v>
      </c>
      <c r="J1" s="52" t="s">
        <v>8</v>
      </c>
      <c r="K1" s="2" t="s">
        <v>376</v>
      </c>
      <c r="L1" s="1" t="s">
        <v>10</v>
      </c>
      <c r="M1" s="2" t="s">
        <v>377</v>
      </c>
    </row>
    <row r="2" spans="2:13" ht="10.5">
      <c r="B2" s="19" t="s">
        <v>420</v>
      </c>
      <c r="C2" s="20"/>
      <c r="D2" s="20"/>
      <c r="E2" s="20"/>
      <c r="F2" s="20"/>
      <c r="G2" s="20"/>
      <c r="H2" s="20"/>
      <c r="I2" s="61"/>
      <c r="J2" s="20"/>
      <c r="K2" s="20"/>
      <c r="L2" s="19"/>
      <c r="M2" s="19"/>
    </row>
    <row r="3" spans="2:13" ht="9.75">
      <c r="B3" s="60">
        <v>2017</v>
      </c>
      <c r="L3" s="60"/>
      <c r="M3" s="60"/>
    </row>
    <row r="4" spans="1:9" ht="19.5">
      <c r="A4" s="7" t="s">
        <v>35</v>
      </c>
      <c r="B4" s="7" t="s">
        <v>379</v>
      </c>
      <c r="C4" s="7" t="s">
        <v>380</v>
      </c>
      <c r="D4" s="7" t="s">
        <v>381</v>
      </c>
      <c r="E4" s="7" t="s">
        <v>382</v>
      </c>
      <c r="F4" s="7" t="s">
        <v>383</v>
      </c>
      <c r="G4" s="7" t="s">
        <v>384</v>
      </c>
      <c r="H4" s="7" t="s">
        <v>79</v>
      </c>
      <c r="I4" s="7" t="s">
        <v>385</v>
      </c>
    </row>
    <row r="5" spans="1:16" s="54" customFormat="1" ht="22.5">
      <c r="A5" s="6"/>
      <c r="B5" s="6" t="s">
        <v>104</v>
      </c>
      <c r="C5" s="6" t="s">
        <v>83</v>
      </c>
      <c r="D5" s="6" t="s">
        <v>386</v>
      </c>
      <c r="E5" s="22" t="s">
        <v>86</v>
      </c>
      <c r="F5" s="6" t="s">
        <v>387</v>
      </c>
      <c r="G5" s="6" t="s">
        <v>387</v>
      </c>
      <c r="H5" s="6" t="s">
        <v>388</v>
      </c>
      <c r="I5" s="54" t="s">
        <v>389</v>
      </c>
      <c r="J5" s="6"/>
      <c r="K5" s="6"/>
      <c r="L5" s="6"/>
      <c r="M5" s="6"/>
      <c r="N5" s="6"/>
      <c r="O5" s="6"/>
      <c r="P5" s="6"/>
    </row>
    <row r="6" ht="11.25"/>
    <row r="7" ht="11.25"/>
    <row r="8" ht="11.25"/>
    <row r="9" ht="11.25"/>
    <row r="10" ht="11.25"/>
    <row r="11" ht="11.25"/>
    <row r="12" ht="11.25">
      <c r="B12" s="6" t="s">
        <v>544</v>
      </c>
    </row>
    <row r="13" ht="11.25"/>
    <row r="14" ht="11.25"/>
    <row r="15" ht="11.25"/>
    <row r="16" ht="11.25"/>
    <row r="17" ht="11.25"/>
    <row r="18" ht="11.25"/>
    <row r="19" ht="11.25"/>
    <row r="20" ht="11.25"/>
    <row r="22" ht="11.25"/>
    <row r="23" ht="11.25"/>
    <row r="24" ht="11.25"/>
    <row r="25" ht="11.25"/>
    <row r="26" ht="11.25"/>
    <row r="27" ht="11.25"/>
    <row r="28" ht="11.25"/>
    <row r="29" ht="11.25"/>
    <row r="30" ht="11.25"/>
    <row r="31" ht="11.25"/>
    <row r="32" ht="11.25"/>
    <row r="33" ht="11.25"/>
    <row r="34" ht="11.25"/>
    <row r="35" ht="11.25"/>
    <row r="36" ht="11.25"/>
    <row r="37" ht="11.25"/>
    <row r="38" ht="11.25"/>
    <row r="39" ht="11.25"/>
  </sheetData>
  <sheetProtection/>
  <dataValidations count="6">
    <dataValidation type="list" allowBlank="1" showInputMessage="1" showErrorMessage="1" promptTitle="Recipient country and/or region" prompt="Please choose a value from the list." errorTitle="Validation Error" error="Please choose a value from the list." sqref="B4">
      <formula1>Tab2_2017!#REF!</formula1>
    </dataValidation>
    <dataValidation type="list" allowBlank="1" showInputMessage="1" showErrorMessage="1" promptTitle="Targeted Area" prompt="Please choose a value from the list." errorTitle="Validation Error" error="Please choose a value from the list." sqref="C4">
      <formula1>Tab2_2017!#REF!</formula1>
    </dataValidation>
    <dataValidation type="list" allowBlank="1" showInputMessage="1" showErrorMessage="1" promptTitle="Sectors affected" prompt="Please choose a value from the list." errorTitle="Validation Error" error="Please choose a value from the list." sqref="E4">
      <formula1>Tab2_2017!#REF!</formula1>
    </dataValidation>
    <dataValidation type="list" allowBlank="1" showInputMessage="1" showErrorMessage="1" promptTitle="Source of funding" prompt="Please choose a value from the list." errorTitle="Validation Error" error="Please choose a value from the list." sqref="F4">
      <formula1>Tab2_2017!#REF!</formula1>
    </dataValidation>
    <dataValidation type="list" allowBlank="1" showInputMessage="1" showErrorMessage="1" promptTitle="Activities undertaken by" prompt="Please choose a value from the list." errorTitle="Validation Error" error="Please choose a value from the list." sqref="G4">
      <formula1>Tab2_2017!#REF!</formula1>
    </dataValidation>
    <dataValidation type="list" allowBlank="1" showInputMessage="1" showErrorMessage="1" promptTitle="Status" prompt="Please choose a value from the list." errorTitle="Validation Error" error="Please choose a value from the list." sqref="H4">
      <formula1>Tab2_2017!#REF!</formula1>
    </dataValidation>
  </dataValidations>
  <printOptions/>
  <pageMargins left="0.7" right="0.7" top="0.75" bottom="0.75" header="0.3" footer="0.3"/>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M11"/>
  <sheetViews>
    <sheetView zoomScalePageLayoutView="0" workbookViewId="0" topLeftCell="B2">
      <selection activeCell="B11" sqref="B11"/>
    </sheetView>
  </sheetViews>
  <sheetFormatPr defaultColWidth="9.140625" defaultRowHeight="15"/>
  <cols>
    <col min="1" max="1" width="39.8515625" style="55" hidden="1" customWidth="1"/>
    <col min="2" max="2" width="23.8515625" style="55" customWidth="1"/>
    <col min="3" max="3" width="11.57421875" style="55" bestFit="1" customWidth="1"/>
    <col min="4" max="4" width="50.421875" style="55" customWidth="1"/>
    <col min="5" max="5" width="27.57421875" style="55" bestFit="1" customWidth="1"/>
    <col min="6" max="6" width="23.421875" style="55" customWidth="1"/>
    <col min="7" max="7" width="10.57421875" style="55" customWidth="1"/>
    <col min="8" max="8" width="9.00390625" style="55" bestFit="1" customWidth="1"/>
    <col min="9" max="9" width="37.140625" style="55" customWidth="1"/>
    <col min="10" max="13" width="15.57421875" style="55" customWidth="1"/>
    <col min="14" max="14" width="9.140625" style="55" customWidth="1"/>
    <col min="15" max="16384" width="9.140625" style="55" customWidth="1"/>
  </cols>
  <sheetData>
    <row r="1" spans="2:13" ht="20.25" customHeight="1" hidden="1">
      <c r="B1" s="122"/>
      <c r="C1" s="122"/>
      <c r="D1" s="122"/>
      <c r="E1" s="122"/>
      <c r="F1" s="122"/>
      <c r="G1" s="122"/>
      <c r="H1" s="122"/>
      <c r="I1" s="122"/>
      <c r="J1" s="53" t="s">
        <v>8</v>
      </c>
      <c r="K1" s="56" t="s">
        <v>376</v>
      </c>
      <c r="L1" s="1" t="s">
        <v>10</v>
      </c>
      <c r="M1" s="56" t="s">
        <v>377</v>
      </c>
    </row>
    <row r="2" spans="2:13" ht="17.25" customHeight="1">
      <c r="B2" s="121" t="s">
        <v>420</v>
      </c>
      <c r="C2" s="121"/>
      <c r="D2" s="121"/>
      <c r="E2" s="121"/>
      <c r="F2" s="121"/>
      <c r="G2" s="121"/>
      <c r="H2" s="121"/>
      <c r="I2" s="121"/>
      <c r="J2" s="62"/>
      <c r="K2" s="62"/>
      <c r="L2" s="63"/>
      <c r="M2" s="62"/>
    </row>
    <row r="3" ht="9.75">
      <c r="B3" s="55">
        <v>2019</v>
      </c>
    </row>
    <row r="4" spans="1:9" ht="19.5">
      <c r="A4" s="7" t="s">
        <v>35</v>
      </c>
      <c r="B4" s="7" t="s">
        <v>379</v>
      </c>
      <c r="C4" s="7" t="s">
        <v>380</v>
      </c>
      <c r="D4" s="7" t="s">
        <v>381</v>
      </c>
      <c r="E4" s="7" t="s">
        <v>382</v>
      </c>
      <c r="F4" s="7" t="s">
        <v>383</v>
      </c>
      <c r="G4" s="7" t="s">
        <v>384</v>
      </c>
      <c r="H4" s="7" t="s">
        <v>79</v>
      </c>
      <c r="I4" s="7" t="s">
        <v>385</v>
      </c>
    </row>
    <row r="5" spans="2:9" ht="33.75">
      <c r="B5" s="55" t="s">
        <v>103</v>
      </c>
      <c r="C5" s="55" t="s">
        <v>83</v>
      </c>
      <c r="D5" s="55" t="s">
        <v>390</v>
      </c>
      <c r="E5" s="59" t="s">
        <v>391</v>
      </c>
      <c r="F5" s="55" t="s">
        <v>387</v>
      </c>
      <c r="G5" s="55" t="s">
        <v>387</v>
      </c>
      <c r="H5" s="55" t="s">
        <v>388</v>
      </c>
      <c r="I5" s="55" t="s">
        <v>392</v>
      </c>
    </row>
    <row r="6" spans="2:9" ht="33.75">
      <c r="B6" s="55" t="s">
        <v>106</v>
      </c>
      <c r="C6" s="55" t="s">
        <v>83</v>
      </c>
      <c r="D6" s="55" t="s">
        <v>393</v>
      </c>
      <c r="E6" s="55" t="s">
        <v>86</v>
      </c>
      <c r="F6" s="55" t="s">
        <v>387</v>
      </c>
      <c r="G6" s="55" t="s">
        <v>387</v>
      </c>
      <c r="H6" s="55" t="s">
        <v>388</v>
      </c>
      <c r="I6" s="55" t="s">
        <v>394</v>
      </c>
    </row>
    <row r="7" ht="11.25"/>
    <row r="8" ht="11.25"/>
    <row r="9" ht="11.25"/>
    <row r="10" ht="11.25"/>
    <row r="11" ht="11.25">
      <c r="B11" s="6" t="s">
        <v>544</v>
      </c>
    </row>
    <row r="12" ht="11.25"/>
    <row r="13" ht="11.25"/>
    <row r="14" ht="11.25"/>
    <row r="15" ht="11.25"/>
    <row r="16" ht="11.25"/>
    <row r="17" ht="11.25"/>
    <row r="18" ht="11.25"/>
    <row r="19" ht="11.25"/>
    <row r="20" ht="11.25"/>
    <row r="22" ht="11.25"/>
    <row r="23" ht="11.25"/>
    <row r="24" ht="11.25"/>
    <row r="25" ht="11.25"/>
    <row r="26" ht="11.25"/>
    <row r="27" ht="11.25"/>
    <row r="28" ht="11.25"/>
    <row r="29" ht="11.25"/>
    <row r="30" ht="11.25"/>
    <row r="31" ht="11.25"/>
    <row r="32" ht="11.25"/>
    <row r="33" ht="11.25"/>
    <row r="34" ht="11.25"/>
    <row r="35" ht="11.25"/>
    <row r="36" ht="11.25"/>
    <row r="37" ht="11.25"/>
    <row r="38" ht="11.25"/>
    <row r="39" ht="11.25"/>
  </sheetData>
  <sheetProtection/>
  <mergeCells count="2">
    <mergeCell ref="B1:I1"/>
    <mergeCell ref="B2:I2"/>
  </mergeCells>
  <dataValidations count="6">
    <dataValidation type="list" allowBlank="1" showInputMessage="1" showErrorMessage="1" promptTitle="Status" prompt="Please choose a value from the list." errorTitle="Validation Error" error="Please choose a value from the list." sqref="H4">
      <formula1>Tab2_2019!#REF!</formula1>
    </dataValidation>
    <dataValidation type="list" allowBlank="1" showInputMessage="1" showErrorMessage="1" promptTitle="Activities undertaken by" prompt="Please choose a value from the list." errorTitle="Validation Error" error="Please choose a value from the list." sqref="G4">
      <formula1>Tab2_2019!#REF!</formula1>
    </dataValidation>
    <dataValidation type="list" allowBlank="1" showInputMessage="1" showErrorMessage="1" promptTitle="Source of funding" prompt="Please choose a value from the list." errorTitle="Validation Error" error="Please choose a value from the list." sqref="F4">
      <formula1>Tab2_2019!#REF!</formula1>
    </dataValidation>
    <dataValidation type="list" allowBlank="1" showInputMessage="1" showErrorMessage="1" promptTitle="Sectors affected" prompt="Please choose a value from the list." errorTitle="Validation Error" error="Please choose a value from the list." sqref="E4">
      <formula1>Tab2_2019!#REF!</formula1>
    </dataValidation>
    <dataValidation type="list" allowBlank="1" showInputMessage="1" showErrorMessage="1" promptTitle="Targeted Area" prompt="Please choose a value from the list." errorTitle="Validation Error" error="Please choose a value from the list." sqref="C4">
      <formula1>Tab2_2019!#REF!</formula1>
    </dataValidation>
    <dataValidation type="list" allowBlank="1" showInputMessage="1" showErrorMessage="1" promptTitle="Recipient country and/or region" prompt="Please choose a value from the list." errorTitle="Validation Error" error="Please choose a value from the list." sqref="B4">
      <formula1>Tab2_2019!#REF!</formula1>
    </dataValidation>
  </dataValidations>
  <printOptions/>
  <pageMargins left="0.7" right="0.7" top="0.75" bottom="0.75" header="0.3" footer="0.3"/>
  <pageSetup fitToHeight="0" fitToWidth="1" horizontalDpi="600" verticalDpi="600" orientation="landscape" paperSize="9" scale="67" r:id="rId2"/>
  <drawing r:id="rId1"/>
</worksheet>
</file>

<file path=xl/worksheets/sheet9.xml><?xml version="1.0" encoding="utf-8"?>
<worksheet xmlns="http://schemas.openxmlformats.org/spreadsheetml/2006/main" xmlns:r="http://schemas.openxmlformats.org/officeDocument/2006/relationships">
  <dimension ref="A1:P13"/>
  <sheetViews>
    <sheetView zoomScalePageLayoutView="0" workbookViewId="0" topLeftCell="B1">
      <selection activeCell="B13" sqref="B13"/>
    </sheetView>
  </sheetViews>
  <sheetFormatPr defaultColWidth="9.140625" defaultRowHeight="15"/>
  <cols>
    <col min="1" max="1" width="39.8515625" style="60" hidden="1" customWidth="1"/>
    <col min="2" max="2" width="21.140625" style="60" bestFit="1" customWidth="1"/>
    <col min="3" max="3" width="12.140625" style="60" customWidth="1"/>
    <col min="4" max="4" width="57.421875" style="60" customWidth="1"/>
    <col min="5" max="5" width="14.140625" style="65" bestFit="1" customWidth="1"/>
    <col min="6" max="6" width="18.00390625" style="65" customWidth="1"/>
    <col min="7" max="7" width="16.140625" style="65" bestFit="1" customWidth="1"/>
    <col min="8" max="8" width="9.00390625" style="65" bestFit="1" customWidth="1"/>
    <col min="9" max="9" width="32.140625" style="55" customWidth="1"/>
    <col min="10" max="13" width="15.57421875" style="60" customWidth="1"/>
    <col min="14" max="14" width="9.140625" style="60" customWidth="1"/>
    <col min="15" max="16384" width="9.140625" style="60" customWidth="1"/>
  </cols>
  <sheetData>
    <row r="1" spans="2:13" ht="10.5">
      <c r="B1" s="123" t="s">
        <v>420</v>
      </c>
      <c r="C1" s="123"/>
      <c r="D1" s="123"/>
      <c r="E1" s="123"/>
      <c r="F1" s="123"/>
      <c r="G1" s="123"/>
      <c r="H1" s="123"/>
      <c r="I1" s="123"/>
      <c r="J1" s="19"/>
      <c r="K1" s="19"/>
      <c r="L1" s="19"/>
      <c r="M1" s="19"/>
    </row>
    <row r="2" ht="9.75">
      <c r="B2" s="60">
        <v>2021</v>
      </c>
    </row>
    <row r="3" spans="1:9" ht="18" customHeight="1">
      <c r="A3" s="7" t="s">
        <v>35</v>
      </c>
      <c r="B3" s="7" t="s">
        <v>379</v>
      </c>
      <c r="C3" s="7" t="s">
        <v>380</v>
      </c>
      <c r="D3" s="7" t="s">
        <v>381</v>
      </c>
      <c r="E3" s="7" t="s">
        <v>382</v>
      </c>
      <c r="F3" s="7" t="s">
        <v>383</v>
      </c>
      <c r="G3" s="7" t="s">
        <v>384</v>
      </c>
      <c r="H3" s="7" t="s">
        <v>79</v>
      </c>
      <c r="I3" s="7" t="s">
        <v>385</v>
      </c>
    </row>
    <row r="4" spans="1:16" s="55" customFormat="1" ht="22.5">
      <c r="A4" s="60"/>
      <c r="B4" s="60" t="s">
        <v>104</v>
      </c>
      <c r="C4" s="60" t="s">
        <v>80</v>
      </c>
      <c r="D4" s="55" t="s">
        <v>395</v>
      </c>
      <c r="E4" s="64" t="s">
        <v>86</v>
      </c>
      <c r="F4" s="65" t="s">
        <v>387</v>
      </c>
      <c r="G4" s="65" t="s">
        <v>387</v>
      </c>
      <c r="H4" s="65" t="s">
        <v>388</v>
      </c>
      <c r="I4" s="55" t="s">
        <v>396</v>
      </c>
      <c r="J4" s="60"/>
      <c r="K4" s="60"/>
      <c r="L4" s="60"/>
      <c r="M4" s="60"/>
      <c r="N4" s="60"/>
      <c r="O4" s="60"/>
      <c r="P4" s="60"/>
    </row>
    <row r="5" spans="2:9" ht="33.75">
      <c r="B5" s="60" t="s">
        <v>290</v>
      </c>
      <c r="C5" s="60" t="s">
        <v>80</v>
      </c>
      <c r="D5" s="55" t="s">
        <v>397</v>
      </c>
      <c r="E5" s="65" t="s">
        <v>391</v>
      </c>
      <c r="F5" s="65" t="s">
        <v>387</v>
      </c>
      <c r="G5" s="65" t="s">
        <v>387</v>
      </c>
      <c r="H5" s="65" t="s">
        <v>388</v>
      </c>
      <c r="I5" s="55" t="s">
        <v>398</v>
      </c>
    </row>
    <row r="6" spans="2:9" ht="56.25">
      <c r="B6" s="60" t="s">
        <v>223</v>
      </c>
      <c r="C6" s="60" t="s">
        <v>80</v>
      </c>
      <c r="D6" s="55" t="s">
        <v>399</v>
      </c>
      <c r="E6" s="65" t="s">
        <v>86</v>
      </c>
      <c r="F6" s="65" t="s">
        <v>387</v>
      </c>
      <c r="G6" s="65" t="s">
        <v>400</v>
      </c>
      <c r="H6" s="65" t="s">
        <v>388</v>
      </c>
      <c r="I6" s="55" t="s">
        <v>401</v>
      </c>
    </row>
    <row r="7" spans="2:9" ht="45">
      <c r="B7" s="60" t="s">
        <v>223</v>
      </c>
      <c r="C7" s="60" t="s">
        <v>80</v>
      </c>
      <c r="D7" s="55" t="s">
        <v>402</v>
      </c>
      <c r="E7" s="65" t="s">
        <v>86</v>
      </c>
      <c r="F7" s="65" t="s">
        <v>387</v>
      </c>
      <c r="G7" s="65" t="s">
        <v>400</v>
      </c>
      <c r="H7" s="65" t="s">
        <v>388</v>
      </c>
      <c r="I7" s="55" t="s">
        <v>403</v>
      </c>
    </row>
    <row r="8" spans="2:9" ht="101.25">
      <c r="B8" s="60" t="s">
        <v>404</v>
      </c>
      <c r="C8" s="60" t="s">
        <v>80</v>
      </c>
      <c r="D8" s="55" t="s">
        <v>405</v>
      </c>
      <c r="E8" s="65" t="s">
        <v>86</v>
      </c>
      <c r="F8" s="65" t="s">
        <v>387</v>
      </c>
      <c r="G8" s="65" t="s">
        <v>387</v>
      </c>
      <c r="H8" s="65" t="s">
        <v>388</v>
      </c>
      <c r="I8" s="55" t="s">
        <v>406</v>
      </c>
    </row>
    <row r="9" spans="2:9" ht="33.75">
      <c r="B9" s="60" t="s">
        <v>404</v>
      </c>
      <c r="C9" s="60" t="s">
        <v>80</v>
      </c>
      <c r="D9" s="55" t="s">
        <v>407</v>
      </c>
      <c r="E9" s="65" t="s">
        <v>86</v>
      </c>
      <c r="F9" s="65" t="s">
        <v>387</v>
      </c>
      <c r="G9" s="65" t="s">
        <v>387</v>
      </c>
      <c r="H9" s="65" t="s">
        <v>388</v>
      </c>
      <c r="I9" s="55" t="s">
        <v>408</v>
      </c>
    </row>
    <row r="10" ht="11.25">
      <c r="D10" s="55"/>
    </row>
    <row r="11" ht="11.25">
      <c r="D11" s="55"/>
    </row>
    <row r="12" ht="11.25"/>
    <row r="13" ht="11.25">
      <c r="B13" s="6" t="s">
        <v>544</v>
      </c>
    </row>
    <row r="20" ht="11.25"/>
    <row r="21" ht="11.25"/>
    <row r="22" ht="11.25"/>
    <row r="23" ht="11.25"/>
    <row r="24" ht="11.25"/>
    <row r="25" ht="11.25"/>
    <row r="26" ht="11.25"/>
    <row r="27" ht="11.25"/>
    <row r="28" ht="11.25"/>
    <row r="29" ht="11.25"/>
    <row r="30" ht="11.25"/>
    <row r="31" ht="11.25"/>
    <row r="32" ht="11.25"/>
    <row r="33" ht="11.25"/>
    <row r="34" ht="11.25"/>
    <row r="35" ht="11.25"/>
    <row r="36" ht="11.25"/>
    <row r="37" ht="11.25"/>
  </sheetData>
  <sheetProtection/>
  <mergeCells count="1">
    <mergeCell ref="B1:I1"/>
  </mergeCells>
  <dataValidations count="6">
    <dataValidation type="list" allowBlank="1" showInputMessage="1" showErrorMessage="1" promptTitle="Status" prompt="Please choose a value from the list." errorTitle="Validation Error" error="Please choose a value from the list." sqref="H3">
      <formula1>Tab2_2021!#REF!</formula1>
    </dataValidation>
    <dataValidation type="list" allowBlank="1" showInputMessage="1" showErrorMessage="1" promptTitle="Activities undertaken by" prompt="Please choose a value from the list." errorTitle="Validation Error" error="Please choose a value from the list." sqref="G3">
      <formula1>Tab2_2021!#REF!</formula1>
    </dataValidation>
    <dataValidation type="list" allowBlank="1" showInputMessage="1" showErrorMessage="1" promptTitle="Source of funding" prompt="Please choose a value from the list." errorTitle="Validation Error" error="Please choose a value from the list." sqref="F3">
      <formula1>Tab2_2021!#REF!</formula1>
    </dataValidation>
    <dataValidation type="list" allowBlank="1" showInputMessage="1" showErrorMessage="1" promptTitle="Sectors affected" prompt="Please choose a value from the list." errorTitle="Validation Error" error="Please choose a value from the list." sqref="E3">
      <formula1>Tab2_2021!#REF!</formula1>
    </dataValidation>
    <dataValidation type="list" allowBlank="1" showInputMessage="1" showErrorMessage="1" promptTitle="Targeted Area" prompt="Please choose a value from the list." errorTitle="Validation Error" error="Please choose a value from the list." sqref="C3">
      <formula1>Tab2_2021!#REF!</formula1>
    </dataValidation>
    <dataValidation type="list" allowBlank="1" showInputMessage="1" showErrorMessage="1" promptTitle="Recipient country and/or region" prompt="Please choose a value from the list." errorTitle="Validation Error" error="Please choose a value from the list." sqref="B3">
      <formula1>Tab2_2021!#REF!</formula1>
    </dataValidation>
  </dataValidation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NC/NC8/2022</dc:title>
  <dc:subject/>
  <dc:creator>Andreia  Alves</dc:creator>
  <cp:keywords/>
  <dc:description/>
  <cp:lastModifiedBy>Lolo Gardesie-Grove</cp:lastModifiedBy>
  <cp:lastPrinted>2022-12-19T15:24:29Z</cp:lastPrinted>
  <dcterms:created xsi:type="dcterms:W3CDTF">2022-05-17T10:03:35Z</dcterms:created>
  <dcterms:modified xsi:type="dcterms:W3CDTF">2023-01-09T12:33:45Z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0x0101001FA945B3443244438EF3675AF0DF0D3D</vt:lpwstr>
  </property>
  <property fmtid="{D5CDD505-2E9C-101B-9397-08002B2CF9AE}" pid="3" name="Party">
    <vt:lpwstr>Portugal</vt:lpwstr>
  </property>
  <property fmtid="{D5CDD505-2E9C-101B-9397-08002B2CF9AE}" pid="4" name="RecordType">
    <vt:lpwstr>Additional information</vt:lpwstr>
  </property>
  <property fmtid="{D5CDD505-2E9C-101B-9397-08002B2CF9AE}" pid="5" name="SubmissionDate">
    <vt:lpwstr>2022-12-28T15:52:00Z</vt:lpwstr>
  </property>
  <property fmtid="{D5CDD505-2E9C-101B-9397-08002B2CF9AE}" pid="6" name="SubmissionStatus">
    <vt:lpwstr>Validated</vt:lpwstr>
  </property>
  <property fmtid="{D5CDD505-2E9C-101B-9397-08002B2CF9AE}" pid="7" name="SecretariatComment">
    <vt:lpwstr/>
  </property>
  <property fmtid="{D5CDD505-2E9C-101B-9397-08002B2CF9AE}" pid="8" name="AnnexIParty">
    <vt:lpwstr>Yes</vt:lpwstr>
  </property>
  <property fmtid="{D5CDD505-2E9C-101B-9397-08002B2CF9AE}" pid="9" name="UNF3CLanguage">
    <vt:lpwstr>English</vt:lpwstr>
  </property>
  <property fmtid="{D5CDD505-2E9C-101B-9397-08002B2CF9AE}" pid="10" name="SubmissionCycle">
    <vt:lpwstr>NC8, BR5</vt:lpwstr>
  </property>
  <property fmtid="{D5CDD505-2E9C-101B-9397-08002B2CF9AE}" pid="11" name="SubmissionNumber">
    <vt:lpwstr>1</vt:lpwstr>
  </property>
  <property fmtid="{D5CDD505-2E9C-101B-9397-08002B2CF9AE}" pid="12" name="PartyComment">
    <vt:lpwstr/>
  </property>
</Properties>
</file>